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1320" yWindow="504" windowWidth="20376" windowHeight="12816"/>
  </bookViews>
  <sheets>
    <sheet name="DESCRIPTION" sheetId="2" r:id="rId1"/>
    <sheet name="MAPPING" sheetId="3" r:id="rId2"/>
    <sheet name="TRUTH TABLE" sheetId="1"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M53" i="1" l="1"/>
  <c r="L53" i="1"/>
  <c r="M52" i="1"/>
  <c r="L52" i="1"/>
  <c r="M51" i="1"/>
  <c r="L51" i="1"/>
  <c r="M50" i="1"/>
  <c r="L50" i="1"/>
  <c r="M49" i="1"/>
  <c r="L49"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6" i="1"/>
  <c r="L26" i="1"/>
  <c r="M25" i="1"/>
  <c r="L25" i="1"/>
  <c r="M24" i="1"/>
  <c r="L24" i="1"/>
  <c r="M23" i="1"/>
  <c r="L23" i="1"/>
  <c r="M22" i="1"/>
  <c r="L22" i="1"/>
  <c r="M21" i="1"/>
  <c r="L21" i="1"/>
  <c r="M20" i="1"/>
  <c r="L20" i="1"/>
  <c r="M18" i="1"/>
  <c r="L18" i="1"/>
  <c r="M17" i="1"/>
  <c r="L17" i="1"/>
  <c r="M16" i="1"/>
  <c r="L16" i="1"/>
  <c r="M15" i="1"/>
  <c r="L15" i="1"/>
  <c r="M14" i="1"/>
  <c r="L14" i="1"/>
  <c r="M13" i="1"/>
  <c r="L13" i="1"/>
  <c r="M12" i="1"/>
  <c r="L12" i="1"/>
  <c r="M10" i="1"/>
  <c r="L10" i="1"/>
  <c r="M9" i="1"/>
  <c r="L9" i="1"/>
  <c r="M8" i="1"/>
  <c r="L8" i="1"/>
  <c r="M7" i="1"/>
  <c r="L7" i="1"/>
  <c r="M6" i="1"/>
  <c r="L6" i="1"/>
  <c r="M5" i="1"/>
  <c r="L5" i="1"/>
  <c r="M4" i="1"/>
  <c r="L4" i="1"/>
  <c r="M3" i="1"/>
  <c r="L3" i="1"/>
  <c r="J62" i="1"/>
  <c r="F62" i="1"/>
  <c r="H62" i="1"/>
  <c r="I62" i="1"/>
  <c r="E62" i="1"/>
  <c r="J61" i="1"/>
  <c r="F61" i="1"/>
  <c r="H61" i="1"/>
  <c r="I61" i="1"/>
  <c r="E61" i="1"/>
  <c r="J60" i="1"/>
  <c r="F60" i="1"/>
  <c r="H60" i="1"/>
  <c r="I60" i="1"/>
  <c r="E60" i="1"/>
  <c r="J59" i="1"/>
  <c r="F59" i="1"/>
  <c r="H59" i="1"/>
  <c r="I59" i="1"/>
  <c r="E59" i="1"/>
  <c r="G62" i="1"/>
  <c r="G61" i="1"/>
  <c r="G60" i="1"/>
  <c r="G59" i="1"/>
  <c r="J63" i="1"/>
  <c r="I63" i="1"/>
  <c r="H63" i="1"/>
  <c r="E63" i="1"/>
  <c r="F63" i="1"/>
  <c r="G63" i="1"/>
</calcChain>
</file>

<file path=xl/sharedStrings.xml><?xml version="1.0" encoding="utf-8"?>
<sst xmlns="http://schemas.openxmlformats.org/spreadsheetml/2006/main" count="389" uniqueCount="214">
  <si>
    <t>CIRC</t>
  </si>
  <si>
    <t>OUT OF HOLE</t>
  </si>
  <si>
    <t>RIH</t>
  </si>
  <si>
    <t>OFF-BOTTOM</t>
  </si>
  <si>
    <t>CIRCULATING and ROTATING</t>
  </si>
  <si>
    <t>CONNECTION</t>
  </si>
  <si>
    <t>RIH IN SLIPS</t>
  </si>
  <si>
    <t>IN SLIPS</t>
  </si>
  <si>
    <t>RIH MAKE UP BHA</t>
  </si>
  <si>
    <t>POOH</t>
  </si>
  <si>
    <t>POOH IN SLIPS</t>
  </si>
  <si>
    <t>FLOW CHECK</t>
  </si>
  <si>
    <t>BIT ROT</t>
  </si>
  <si>
    <t>SURF ROT</t>
  </si>
  <si>
    <t>ROTARY DRILLING</t>
  </si>
  <si>
    <t>SLIDE DRILLING</t>
  </si>
  <si>
    <t>BIT VELOCITY</t>
  </si>
  <si>
    <t>ROTATING</t>
  </si>
  <si>
    <t>FIT/PIT</t>
  </si>
  <si>
    <t>OFF BOTTOM REAMING</t>
  </si>
  <si>
    <t>OFF BOTTOM BACK REAMING</t>
  </si>
  <si>
    <t>POOH LAYDOWN BHA</t>
  </si>
  <si>
    <t>REVERSE ROTATION</t>
  </si>
  <si>
    <t>DON’T CARE</t>
  </si>
  <si>
    <t>TRUE POSITIVE</t>
  </si>
  <si>
    <t>TRUE NEGATIVE</t>
  </si>
  <si>
    <t>DEC CODE</t>
  </si>
  <si>
    <t>BIN CODE</t>
  </si>
  <si>
    <t>TRIP IN STATES</t>
  </si>
  <si>
    <t>TRIP OUT STATES</t>
  </si>
  <si>
    <t>DRILLING OPERATION STATES</t>
  </si>
  <si>
    <t>DRILLING EVENT STATES</t>
  </si>
  <si>
    <t>SLB STATES</t>
  </si>
  <si>
    <t>RS(4): Trip In + Pumping</t>
  </si>
  <si>
    <t>RS(8): Trip Out + Pumping</t>
  </si>
  <si>
    <t>RIH ROTATING</t>
  </si>
  <si>
    <t>RS(5): Trip In + Rotating</t>
  </si>
  <si>
    <t>POOH ROTATING</t>
  </si>
  <si>
    <t>RS(9): Trip Out + Rotating</t>
  </si>
  <si>
    <t>RS(3): Reaming In</t>
  </si>
  <si>
    <t>RS(2): In Slips</t>
  </si>
  <si>
    <t>RS(7): Back Reaming</t>
  </si>
  <si>
    <t>RS(11): Rotating + Pumping</t>
  </si>
  <si>
    <t>RS(13): Rotating</t>
  </si>
  <si>
    <t>SPECIAL STATES</t>
  </si>
  <si>
    <t>UNKNOWN</t>
  </si>
  <si>
    <t xml:space="preserve">ABSENT </t>
  </si>
  <si>
    <t>DATA GAP</t>
  </si>
  <si>
    <t>RS(15): Unknown</t>
  </si>
  <si>
    <t>RS(16): Absent</t>
  </si>
  <si>
    <t>RS(17): Data Gap</t>
  </si>
  <si>
    <t>DS(5): Connection</t>
  </si>
  <si>
    <t>RS(6): Trip In, DS(3): RIH</t>
  </si>
  <si>
    <t>RS(10): Trip Out, DS(4): POOH</t>
  </si>
  <si>
    <t>RS(1): Slide Drilling, DS(0): Drill</t>
  </si>
  <si>
    <t>RS(0): Rotary Drilling, DS(0): Drill</t>
  </si>
  <si>
    <t>RS(12): Pumping, DS(8): Circulation</t>
  </si>
  <si>
    <t>PRE-CONNECTION</t>
  </si>
  <si>
    <t>DS(6): Pre-Connection</t>
  </si>
  <si>
    <t>POST-CONNECTION</t>
  </si>
  <si>
    <t>DS(7): After Connection</t>
  </si>
  <si>
    <t>DS(2): Wiper Trip</t>
  </si>
  <si>
    <t>Circulating Out</t>
  </si>
  <si>
    <t>Circulating In</t>
  </si>
  <si>
    <t>Cleaning Out</t>
  </si>
  <si>
    <t>Cleaning In</t>
  </si>
  <si>
    <t>PRIOR STATE</t>
  </si>
  <si>
    <t>DRILLING</t>
  </si>
  <si>
    <t>WIPER/SHORT TRIP OUT</t>
  </si>
  <si>
    <t>IADC</t>
  </si>
  <si>
    <t>CIRCULATING/WASHING DOWN</t>
  </si>
  <si>
    <t>DRILLING CEMENT/SHOE</t>
  </si>
  <si>
    <t>POOH - OPEN HOLE</t>
  </si>
  <si>
    <t>POOH - CASED HOLE</t>
  </si>
  <si>
    <t>RIH - CASED HOLE</t>
  </si>
  <si>
    <t>RIH - OPEN HOLE</t>
  </si>
  <si>
    <t>POOH PUMPING</t>
  </si>
  <si>
    <t>STUCK PIPE/JARRING</t>
  </si>
  <si>
    <t>SHUT IN/WELL KILL</t>
  </si>
  <si>
    <t>DRILLING MILL/CUT WINDOW</t>
  </si>
  <si>
    <t>DRILLING SIDETRACK OPS</t>
  </si>
  <si>
    <t>TEST BOP</t>
  </si>
  <si>
    <t>NIPPLE UP BOP</t>
  </si>
  <si>
    <t>FISHING</t>
  </si>
  <si>
    <t>CASING OPS</t>
  </si>
  <si>
    <t>RIH PUMPING</t>
  </si>
  <si>
    <t>CIRCULATING/CONDITION MUD</t>
  </si>
  <si>
    <t>DRILLING CORING</t>
  </si>
  <si>
    <t>Bit is above the rotary table</t>
  </si>
  <si>
    <t>Description</t>
  </si>
  <si>
    <t>Perform wireline operations</t>
  </si>
  <si>
    <t>The process of assembling well-control or pressure-control equipment on the wellhead (SLB)</t>
  </si>
  <si>
    <t>Inspection, pressure testing or refurbishment of the BOP stack</t>
  </si>
  <si>
    <t>To suspend drilling operations while allowing cement slurries to solidify, harden and develop compressive strength (SLB)</t>
  </si>
  <si>
    <r>
      <t>The application of tools, equipment and techniques for the removal of </t>
    </r>
    <r>
      <rPr>
        <sz val="9"/>
        <rFont val="Arial"/>
        <family val="2"/>
      </rPr>
      <t>junk, debris or fish from a wellbore (SLB). </t>
    </r>
  </si>
  <si>
    <t>Running casing in the borehole</t>
  </si>
  <si>
    <t>Trip in with the bit in cased hole, perhaps at a high speed</t>
  </si>
  <si>
    <t>Trip in with the bit in open hole, perhaps at a slower speed to avoid developing excessive surge pressures</t>
  </si>
  <si>
    <t>Making up the components of the bottom hole assembly when running into the hole</t>
  </si>
  <si>
    <t>Placing the drillstring in the slips and suspending it from the rotary table</t>
  </si>
  <si>
    <t>Breaking down the components of the bottom hole assembly when pulling out of the hole</t>
  </si>
  <si>
    <t>Trip out with the bit in cased hole, perhaps at a high speed</t>
  </si>
  <si>
    <t>Trip out with the bit in open hole, perhaps at a slower speed to avoid developing excessive swab pressures</t>
  </si>
  <si>
    <t>Trip in to the hole with the pumps on (for example to fill pipe or wash down pipe)</t>
  </si>
  <si>
    <t>Trip in to the hole while rotating the drillstring</t>
  </si>
  <si>
    <t xml:space="preserve">Trip out of the hole with the pumps on (for example to fill pipe or wash the pipe out of the hole) </t>
  </si>
  <si>
    <t>Trip out of the hole while rotating the drillstring</t>
  </si>
  <si>
    <t>Setting the drillstring in the slips, disconnecting the top drive, and adding another joint or stand of pipe</t>
  </si>
  <si>
    <t>Events occuring between raisng the bit off bottom and before setting the pipe in the slips and making a connection</t>
  </si>
  <si>
    <t>Events occuring between raising the pipe out of the slips and ending a connection, and placing the bit back on-bottom</t>
  </si>
  <si>
    <t>STARTING BIT</t>
  </si>
  <si>
    <t>Off-bottom circulation event, possibly with rotation, to wash pipe to bottom</t>
  </si>
  <si>
    <t>Drilling with the bit on-bottom and with surface rotary</t>
  </si>
  <si>
    <t>Drilling through cement and/or the casing shoe prior to initiating a new hole section</t>
  </si>
  <si>
    <t>Drilling on bottom with a core bit and core barrel</t>
  </si>
  <si>
    <t>Pulling the bit upwards while circulating and rotating to condition/clean the well</t>
  </si>
  <si>
    <t>Passing the bit downwards while circulating and rotating to condition/clean the well</t>
  </si>
  <si>
    <t>Rotating the drillstring with the bit off bottom</t>
  </si>
  <si>
    <t>Rotating the drillstring backwards (may occur during stick-slip or orientation)</t>
  </si>
  <si>
    <t>TIGHT HOLE</t>
  </si>
  <si>
    <t>Drillstring has become stuck and attempts are being made to free it</t>
  </si>
  <si>
    <t>Tight hole conditions have been recognized through overpull</t>
  </si>
  <si>
    <t>All circulation and pipe movement has stopped to check for a fluid influx</t>
  </si>
  <si>
    <t>Wellbore is being pressured up to check for formation integrity or casing shoe integrity</t>
  </si>
  <si>
    <t>Wellbore has been shut in for kill operations</t>
  </si>
  <si>
    <t>Drilling state is unknown</t>
  </si>
  <si>
    <t>Drilling state is absent (not determined)</t>
  </si>
  <si>
    <t>There is a data gap (data feed is down)</t>
  </si>
  <si>
    <t>STATE</t>
  </si>
  <si>
    <t>Off-Bottom(3)</t>
  </si>
  <si>
    <t>Connection(5)</t>
  </si>
  <si>
    <t>Rotating (100)</t>
  </si>
  <si>
    <t>Rot+circ  (110)</t>
  </si>
  <si>
    <t>Reaming(2)</t>
  </si>
  <si>
    <t>Shut In (9)</t>
  </si>
  <si>
    <t>Circulating (10)</t>
  </si>
  <si>
    <t>Drilling(1)</t>
  </si>
  <si>
    <t>Trip In Slips (8)</t>
  </si>
  <si>
    <t>In Slips (4)</t>
  </si>
  <si>
    <t>Trip In (6)</t>
  </si>
  <si>
    <t>Trip Out (7)</t>
  </si>
  <si>
    <t>DS(0): Drill</t>
  </si>
  <si>
    <t>SAS (Add)</t>
  </si>
  <si>
    <t>No Monitor(0)</t>
  </si>
  <si>
    <t>A short trip is typically to the casing shoe, to ensure that the borehole is still in condition. Wiper trips are commonly used when a particular zone is troublesome or if hole-cleaning efficiency is questionable (SLB).</t>
  </si>
  <si>
    <t>BHI STATES</t>
  </si>
  <si>
    <t>WIPER TRIP IN/SHORT TRIP IN</t>
  </si>
  <si>
    <t>WIPER TRIP OUT/SHORT TRIP OUT</t>
  </si>
  <si>
    <t>Covers drilling a wellbore with a non-retrievable (or retrievable) liner or casing. In CWD the drillstring is eliminated and the casing is drilled into place in one run (the bit is attached to the bottom of the casing). In retrievable operations an MWD/LWD is attached to teh bottom of the liner or casing and can be pulled to surface through the liner or casing. This means that an underreamer (expandable reamer) is deployed above the MWD/LWD string.</t>
  </si>
  <si>
    <t>Milling a window in the casing to sidetrack a well, or milling a fish or debris in the borehole</t>
  </si>
  <si>
    <t>To enlarge a borehole while drilling. Hole openers may be bi-center bits (which have a pass through diameter smaller than the drilled diameter), eccentric reamers, or concentric reamers (expandable reamers) that are expanded by flow, drop-ball, RFID ball, etc. Eccentric and concentric reamers are run above a pilot bit. On surface hole a fixed blade hole-opener may be run to open a smaller diameter pilot hole.</t>
  </si>
  <si>
    <t>Drilling with the bit on-bottom and without surface rotary, bit rotation is supplied by downhole motor or turbine. This is the standard drilling mode for coiled tubing operations, and is used to steer the well in jointed tubing operations.</t>
  </si>
  <si>
    <t>Off-bottom circulation event, possibly with rotation, circulating mud until measurments indicate that mud is in condition</t>
  </si>
  <si>
    <t>Events related to stating the drill bit / drilling system back on bottom</t>
  </si>
  <si>
    <t>Rotating and circulating through the drillstring with the bit off bottom</t>
  </si>
  <si>
    <t>Sidetracking a well at a specified orientation and inclination</t>
  </si>
  <si>
    <t>HOLE OPENING/UNDER REAMING</t>
  </si>
  <si>
    <t>CEMENTING/WAIT ON CEMENT</t>
  </si>
  <si>
    <t xml:space="preserve">WIRELINE LOGGING </t>
  </si>
  <si>
    <t>CIRCULATING AND ROTATING</t>
  </si>
  <si>
    <t>WIRELINE LOGGING</t>
  </si>
  <si>
    <t>CASING/LINER DRILLING</t>
  </si>
  <si>
    <t>WITSML</t>
  </si>
  <si>
    <t>casing, cement</t>
  </si>
  <si>
    <t>cond mud, circulate</t>
  </si>
  <si>
    <t>coring</t>
  </si>
  <si>
    <t>cut, slip drilling line</t>
  </si>
  <si>
    <t>deviation survey</t>
  </si>
  <si>
    <t>drilling - casing</t>
  </si>
  <si>
    <t>drilling - connection</t>
  </si>
  <si>
    <t>drilling - drill cement, float equip</t>
  </si>
  <si>
    <t>drilling - flow check</t>
  </si>
  <si>
    <t>dirlling - new hole; dir work - motor drilling</t>
  </si>
  <si>
    <t>drilling - new hole;dir work - rotary drilling</t>
  </si>
  <si>
    <t>drilling - sidetracking</t>
  </si>
  <si>
    <t>drilling - hole opening; drilling - under-reaming</t>
  </si>
  <si>
    <t>fishing</t>
  </si>
  <si>
    <t>mill - milling</t>
  </si>
  <si>
    <t>nipple up BOP</t>
  </si>
  <si>
    <t>pressure test -- PIT/form interity test/form leak-off test</t>
  </si>
  <si>
    <t>reaming - back reaming</t>
  </si>
  <si>
    <t>reaming - drill</t>
  </si>
  <si>
    <t>stuck pipe</t>
  </si>
  <si>
    <t>tripping - back reaming</t>
  </si>
  <si>
    <t>tripping - short trip in</t>
  </si>
  <si>
    <t>tripping - short trip out</t>
  </si>
  <si>
    <t>tripping - trip in (from surface)</t>
  </si>
  <si>
    <t>tripping - trip out (to surface)</t>
  </si>
  <si>
    <t>well control -shut in; well control - kill</t>
  </si>
  <si>
    <t>wireline logs</t>
  </si>
  <si>
    <t>pressure test - BOP stack</t>
  </si>
  <si>
    <t>CUT/SLIP DRILLING LINE</t>
  </si>
  <si>
    <t>DIRECTIONAL SURVEY</t>
  </si>
  <si>
    <t>casing, cement - circulate cement; wait on cement</t>
  </si>
  <si>
    <t>Thread new drilling line through the hoisting system, cotting off the used line</t>
  </si>
  <si>
    <t>Stop drilling for the purposes of taking a survey</t>
  </si>
  <si>
    <t>WHILE</t>
  </si>
  <si>
    <t>BIT DEPTH &gt; SHOE DEPTH</t>
  </si>
  <si>
    <r>
      <t xml:space="preserve">BIT DEPTH </t>
    </r>
    <r>
      <rPr>
        <sz val="11"/>
        <color theme="1"/>
        <rFont val="Calibri"/>
        <family val="2"/>
      </rPr>
      <t>≤</t>
    </r>
    <r>
      <rPr>
        <sz val="11"/>
        <color theme="1"/>
        <rFont val="Calibri"/>
        <family val="2"/>
        <scheme val="minor"/>
      </rPr>
      <t xml:space="preserve"> BHA LENGTH</t>
    </r>
  </si>
  <si>
    <r>
      <t xml:space="preserve">BIT DEPTH </t>
    </r>
    <r>
      <rPr>
        <sz val="11"/>
        <color theme="1"/>
        <rFont val="Calibri"/>
        <family val="2"/>
      </rPr>
      <t>≤</t>
    </r>
    <r>
      <rPr>
        <sz val="11"/>
        <color theme="1"/>
        <rFont val="Calibri"/>
        <family val="2"/>
        <scheme val="minor"/>
      </rPr>
      <t xml:space="preserve"> SHOE DEPTH</t>
    </r>
  </si>
  <si>
    <t>TRIP IN (RIH) STATES</t>
  </si>
  <si>
    <t>TRIP OUT (POOH) STATES</t>
  </si>
  <si>
    <r>
      <t xml:space="preserve">HKLD </t>
    </r>
    <r>
      <rPr>
        <sz val="11"/>
        <color theme="1"/>
        <rFont val="Calibri"/>
        <family val="2"/>
      </rPr>
      <t>≈ BLK WT + STWT</t>
    </r>
  </si>
  <si>
    <t>HOLE OPENER = TRUE</t>
  </si>
  <si>
    <t>CORING = TRUE</t>
  </si>
  <si>
    <t>MILLING = TRUE</t>
  </si>
  <si>
    <t>SIDETRACK = TRUE</t>
  </si>
  <si>
    <t>CWD = TRUE</t>
  </si>
  <si>
    <t>HKLD &gt; MAX STWT</t>
  </si>
  <si>
    <t>SPP &gt; THRESHOLD</t>
  </si>
  <si>
    <t>CPP &gt; THRESHOLD</t>
  </si>
  <si>
    <t xml:space="preserve">MOTOR = TRUE </t>
  </si>
  <si>
    <t xml:space="preserve">DWOB &lt; THRESHOLD </t>
  </si>
  <si>
    <t>Drilling States comparison workbook developed by John Macpherson for DSATS Drilling States Initiative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</si>
</sst>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4"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9"/>
      <name val="Arial"/>
      <family val="2"/>
    </font>
    <font>
      <sz val="11"/>
      <color theme="1"/>
      <name val="Calibri"/>
      <family val="2"/>
      <scheme val="minor"/>
    </font>
    <font>
      <sz val="11"/>
      <color rgb="FF3F3F76"/>
      <name val="Calibri"/>
      <family val="2"/>
      <scheme val="minor"/>
    </font>
    <font>
      <sz val="11"/>
      <color theme="1"/>
      <name val="Calibri"/>
      <family val="2"/>
    </font>
    <font>
      <b/>
      <sz val="11"/>
      <color rgb="FFFF0000"/>
      <name val="Calibri"/>
      <family val="2"/>
      <scheme val="minor"/>
    </font>
    <font>
      <sz val="8"/>
      <name val="Calibri"/>
      <family val="2"/>
      <scheme val="minor"/>
    </font>
    <font>
      <sz val="14"/>
      <color rgb="FF000000"/>
      <name val="Calibri"/>
      <family val="2"/>
      <scheme val="minor"/>
    </font>
    <font>
      <sz val="11"/>
      <color rgb="FF000000"/>
      <name val="Calibri"/>
      <family val="2"/>
      <scheme val="minor"/>
    </font>
    <font>
      <u/>
      <sz val="11"/>
      <color theme="10"/>
      <name val="Calibri"/>
      <family val="2"/>
      <scheme val="minor"/>
    </font>
    <font>
      <u/>
      <sz val="11"/>
      <color theme="1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rgb="FFFFCC99"/>
      </patternFill>
    </fill>
    <fill>
      <patternFill patternType="solid">
        <fgColor rgb="FFFFFFCC"/>
      </patternFill>
    </fill>
    <fill>
      <patternFill patternType="solid">
        <fgColor rgb="FF7030A0"/>
        <bgColor indexed="64"/>
      </patternFill>
    </fill>
    <fill>
      <patternFill patternType="solid">
        <fgColor theme="9" tint="-0.499984740745262"/>
        <bgColor indexed="64"/>
      </patternFill>
    </fill>
    <fill>
      <patternFill patternType="solid">
        <fgColor theme="8" tint="-0.499984740745262"/>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rgb="FF00B0F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7">
    <xf numFmtId="0" fontId="0" fillId="0" borderId="0"/>
    <xf numFmtId="0" fontId="6" fillId="4" borderId="2" applyNumberFormat="0" applyAlignment="0" applyProtection="0"/>
    <xf numFmtId="0" fontId="5" fillId="5" borderId="3" applyNumberFormat="0" applyFon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69">
    <xf numFmtId="0" fontId="0" fillId="0" borderId="0" xfId="0"/>
    <xf numFmtId="0" fontId="0" fillId="0" borderId="0" xfId="0" applyAlignment="1">
      <alignment horizontal="center"/>
    </xf>
    <xf numFmtId="0" fontId="1" fillId="2" borderId="1" xfId="0" applyFont="1" applyFill="1" applyBorder="1" applyAlignment="1">
      <alignment horizontal="center"/>
    </xf>
    <xf numFmtId="164" fontId="0" fillId="0" borderId="0" xfId="0" applyNumberFormat="1" applyAlignment="1">
      <alignment horizontal="center"/>
    </xf>
    <xf numFmtId="0" fontId="0" fillId="0" borderId="0" xfId="0" applyAlignment="1">
      <alignment horizontal="right"/>
    </xf>
    <xf numFmtId="164" fontId="0" fillId="0" borderId="0" xfId="0" applyNumberFormat="1"/>
    <xf numFmtId="0" fontId="0" fillId="0" borderId="0" xfId="0" applyNumberFormat="1" applyAlignment="1">
      <alignment horizontal="center"/>
    </xf>
    <xf numFmtId="0" fontId="0" fillId="3" borderId="0" xfId="0" applyFill="1"/>
    <xf numFmtId="164" fontId="0" fillId="0" borderId="0" xfId="0" applyNumberFormat="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0" xfId="0" applyAlignment="1">
      <alignment horizontal="left" vertical="center"/>
    </xf>
    <xf numFmtId="0" fontId="0" fillId="3" borderId="0" xfId="0" applyFill="1" applyAlignment="1">
      <alignment horizontal="left" vertical="center"/>
    </xf>
    <xf numFmtId="0" fontId="2" fillId="0" borderId="0" xfId="0" applyFont="1"/>
    <xf numFmtId="0" fontId="0" fillId="0" borderId="0" xfId="0" applyFill="1" applyAlignment="1">
      <alignment horizontal="left" vertical="center"/>
    </xf>
    <xf numFmtId="164" fontId="0" fillId="0" borderId="0" xfId="0" applyNumberFormat="1" applyFill="1"/>
    <xf numFmtId="0" fontId="1" fillId="2" borderId="1" xfId="0" applyFont="1" applyFill="1" applyBorder="1" applyAlignment="1">
      <alignment horizontal="center" vertical="center"/>
    </xf>
    <xf numFmtId="0" fontId="3" fillId="0" borderId="0" xfId="0" applyFont="1"/>
    <xf numFmtId="165" fontId="0" fillId="0" borderId="0" xfId="0" applyNumberFormat="1" applyAlignment="1">
      <alignment horizontal="center"/>
    </xf>
    <xf numFmtId="0" fontId="3" fillId="0" borderId="0" xfId="0" applyFont="1" applyAlignment="1">
      <alignment horizontal="left" vertical="center"/>
    </xf>
    <xf numFmtId="164" fontId="3" fillId="0" borderId="0" xfId="0" applyNumberFormat="1" applyFont="1" applyAlignment="1">
      <alignment horizontal="center"/>
    </xf>
    <xf numFmtId="0" fontId="3" fillId="0" borderId="0" xfId="0" applyFont="1" applyFill="1"/>
    <xf numFmtId="0" fontId="3" fillId="0" borderId="0" xfId="0" applyFont="1" applyFill="1" applyAlignment="1">
      <alignment horizontal="left" vertical="center"/>
    </xf>
    <xf numFmtId="0" fontId="1" fillId="2" borderId="1" xfId="0" applyFont="1" applyFill="1" applyBorder="1"/>
    <xf numFmtId="0" fontId="3" fillId="0" borderId="0" xfId="0" applyFont="1" applyAlignment="1">
      <alignment vertical="top" wrapText="1"/>
    </xf>
    <xf numFmtId="0" fontId="3" fillId="0" borderId="0" xfId="0" applyFont="1"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xf numFmtId="0" fontId="0" fillId="0" borderId="0" xfId="0" applyFill="1"/>
    <xf numFmtId="0" fontId="1" fillId="3" borderId="0" xfId="0" applyFont="1" applyFill="1"/>
    <xf numFmtId="0" fontId="1" fillId="3" borderId="0" xfId="0" applyFont="1" applyFill="1" applyAlignment="1">
      <alignment horizontal="left" vertical="center"/>
    </xf>
    <xf numFmtId="164" fontId="0" fillId="0" borderId="0" xfId="0" applyNumberFormat="1" applyFill="1" applyAlignment="1">
      <alignment horizontal="center"/>
    </xf>
    <xf numFmtId="164" fontId="0" fillId="3" borderId="0" xfId="0" applyNumberFormat="1" applyFill="1" applyAlignment="1">
      <alignment horizontal="center"/>
    </xf>
    <xf numFmtId="0" fontId="0" fillId="3" borderId="0" xfId="0" applyFill="1" applyAlignment="1">
      <alignment horizontal="right"/>
    </xf>
    <xf numFmtId="164" fontId="0" fillId="3" borderId="0" xfId="0" applyNumberFormat="1" applyFill="1"/>
    <xf numFmtId="164" fontId="1" fillId="3" borderId="0" xfId="0" applyNumberFormat="1" applyFont="1" applyFill="1" applyAlignment="1">
      <alignment horizontal="center"/>
    </xf>
    <xf numFmtId="0" fontId="1" fillId="3" borderId="0" xfId="0" applyFont="1" applyFill="1" applyAlignment="1">
      <alignment horizontal="right"/>
    </xf>
    <xf numFmtId="164" fontId="1" fillId="3" borderId="0" xfId="0" applyNumberFormat="1" applyFont="1" applyFill="1"/>
    <xf numFmtId="0" fontId="1" fillId="0" borderId="0" xfId="0" applyFont="1"/>
    <xf numFmtId="0" fontId="0" fillId="7" borderId="0" xfId="0" applyFill="1"/>
    <xf numFmtId="0" fontId="0" fillId="8" borderId="0" xfId="0" applyFill="1"/>
    <xf numFmtId="0" fontId="3" fillId="8" borderId="0" xfId="0" applyFont="1" applyFill="1"/>
    <xf numFmtId="0" fontId="0" fillId="9" borderId="0" xfId="0" applyFill="1"/>
    <xf numFmtId="0" fontId="3" fillId="9" borderId="0" xfId="0" applyFont="1" applyFill="1"/>
    <xf numFmtId="0" fontId="0" fillId="10" borderId="0" xfId="0" applyFill="1"/>
    <xf numFmtId="0" fontId="3" fillId="11" borderId="0" xfId="0" applyFont="1" applyFill="1"/>
    <xf numFmtId="0" fontId="0" fillId="11" borderId="0" xfId="0" applyFill="1"/>
    <xf numFmtId="0" fontId="0" fillId="6" borderId="0" xfId="0" applyFill="1"/>
    <xf numFmtId="164" fontId="0" fillId="5" borderId="3" xfId="2" applyNumberFormat="1" applyFont="1" applyAlignment="1">
      <alignment horizontal="center"/>
    </xf>
    <xf numFmtId="0" fontId="0" fillId="5" borderId="3" xfId="2" applyNumberFormat="1" applyFont="1" applyAlignment="1">
      <alignment horizontal="center"/>
    </xf>
    <xf numFmtId="0" fontId="0" fillId="5" borderId="3" xfId="2" applyFont="1" applyAlignment="1">
      <alignment horizontal="center" vertical="center"/>
    </xf>
    <xf numFmtId="0" fontId="0" fillId="5" borderId="3" xfId="2" applyFont="1" applyAlignment="1">
      <alignment horizontal="center"/>
    </xf>
    <xf numFmtId="164" fontId="8" fillId="0" borderId="0" xfId="0" applyNumberFormat="1" applyFont="1" applyAlignment="1">
      <alignment horizontal="center"/>
    </xf>
    <xf numFmtId="164" fontId="6" fillId="4" borderId="2" xfId="1" applyNumberFormat="1" applyAlignment="1">
      <alignment horizontal="center"/>
    </xf>
    <xf numFmtId="0" fontId="6" fillId="4" borderId="2" xfId="1" applyAlignment="1">
      <alignment horizontal="center"/>
    </xf>
    <xf numFmtId="0" fontId="0" fillId="0" borderId="0" xfId="0" applyAlignment="1">
      <alignment horizontal="left" vertical="center" wrapText="1"/>
    </xf>
    <xf numFmtId="0" fontId="3" fillId="0" borderId="0" xfId="0" applyFont="1" applyAlignment="1">
      <alignment horizontal="left" vertical="center" wrapText="1"/>
    </xf>
    <xf numFmtId="1" fontId="0" fillId="0" borderId="0" xfId="0" applyNumberFormat="1" applyAlignment="1">
      <alignment horizontal="center"/>
    </xf>
    <xf numFmtId="1" fontId="0" fillId="3" borderId="0" xfId="0" applyNumberFormat="1" applyFill="1" applyAlignment="1">
      <alignment horizontal="center"/>
    </xf>
    <xf numFmtId="1" fontId="3" fillId="0" borderId="0" xfId="0" applyNumberFormat="1" applyFont="1" applyAlignment="1">
      <alignment horizontal="center" vertical="top"/>
    </xf>
    <xf numFmtId="1" fontId="3" fillId="0" borderId="0" xfId="0" applyNumberFormat="1" applyFont="1" applyAlignment="1">
      <alignment horizontal="center"/>
    </xf>
    <xf numFmtId="1" fontId="1" fillId="3" borderId="0" xfId="0" applyNumberFormat="1" applyFont="1" applyFill="1" applyAlignment="1">
      <alignment horizontal="center"/>
    </xf>
    <xf numFmtId="1" fontId="3" fillId="0" borderId="0" xfId="0" applyNumberFormat="1" applyFont="1" applyFill="1" applyAlignment="1">
      <alignment horizontal="center"/>
    </xf>
    <xf numFmtId="1" fontId="2" fillId="0" borderId="0" xfId="0" applyNumberFormat="1" applyFont="1" applyAlignment="1">
      <alignment horizontal="center"/>
    </xf>
    <xf numFmtId="1" fontId="0" fillId="0" borderId="0" xfId="0" applyNumberFormat="1"/>
    <xf numFmtId="0" fontId="10" fillId="0" borderId="0" xfId="0" applyFont="1"/>
    <xf numFmtId="0" fontId="11" fillId="0" borderId="0" xfId="0" applyFont="1"/>
    <xf numFmtId="0" fontId="11" fillId="0" borderId="0" xfId="0" applyFont="1" applyAlignment="1">
      <alignment horizontal="center"/>
    </xf>
  </cellXfs>
  <cellStyles count="7">
    <cellStyle name="Followed Hyperlink" xfId="4" builtinId="9" hidden="1"/>
    <cellStyle name="Followed Hyperlink" xfId="6" builtinId="9" hidden="1"/>
    <cellStyle name="Hyperlink" xfId="3" builtinId="8" hidden="1"/>
    <cellStyle name="Hyperlink" xfId="5" builtinId="8" hidden="1"/>
    <cellStyle name="Input" xfId="1" builtinId="20"/>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57"/>
  <sheetViews>
    <sheetView tabSelected="1" zoomScale="118" zoomScaleNormal="118" workbookViewId="0">
      <pane xSplit="2" ySplit="2" topLeftCell="C3" activePane="bottomRight" state="frozen"/>
      <selection pane="topRight" activeCell="C1" sqref="C1"/>
      <selection pane="bottomLeft" activeCell="A2" sqref="A2"/>
      <selection pane="bottomRight" sqref="A1:XFD1048576"/>
    </sheetView>
  </sheetViews>
  <sheetFormatPr defaultColWidth="8.77734375" defaultRowHeight="14.4" x14ac:dyDescent="0.3"/>
  <cols>
    <col min="1" max="1" width="36.77734375" customWidth="1"/>
    <col min="2" max="2" width="107.44140625" customWidth="1"/>
  </cols>
  <sheetData>
    <row r="1" spans="1:11" ht="19.05" x14ac:dyDescent="0.25">
      <c r="A1" s="66" t="s">
        <v>213</v>
      </c>
      <c r="B1" s="66"/>
      <c r="C1" s="66"/>
      <c r="D1" s="66"/>
      <c r="E1" s="66"/>
      <c r="F1" s="67"/>
      <c r="G1" s="68"/>
      <c r="H1" s="67"/>
      <c r="I1" s="68"/>
      <c r="J1" s="68"/>
      <c r="K1" s="68"/>
    </row>
    <row r="2" spans="1:11" ht="15" x14ac:dyDescent="0.2">
      <c r="A2" s="23" t="s">
        <v>128</v>
      </c>
      <c r="B2" s="23" t="s">
        <v>89</v>
      </c>
    </row>
    <row r="3" spans="1:11" ht="15" x14ac:dyDescent="0.2">
      <c r="A3" t="s">
        <v>1</v>
      </c>
      <c r="B3" t="s">
        <v>88</v>
      </c>
    </row>
    <row r="4" spans="1:11" x14ac:dyDescent="0.3">
      <c r="A4" t="s">
        <v>82</v>
      </c>
      <c r="B4" t="s">
        <v>91</v>
      </c>
    </row>
    <row r="5" spans="1:11" ht="15" x14ac:dyDescent="0.2">
      <c r="A5" t="s">
        <v>81</v>
      </c>
      <c r="B5" t="s">
        <v>92</v>
      </c>
    </row>
    <row r="6" spans="1:11" x14ac:dyDescent="0.3">
      <c r="A6" t="s">
        <v>157</v>
      </c>
      <c r="B6" t="s">
        <v>93</v>
      </c>
    </row>
    <row r="7" spans="1:11" ht="15" x14ac:dyDescent="0.2">
      <c r="A7" t="s">
        <v>158</v>
      </c>
      <c r="B7" t="s">
        <v>90</v>
      </c>
    </row>
    <row r="8" spans="1:11" x14ac:dyDescent="0.3">
      <c r="A8" t="s">
        <v>83</v>
      </c>
      <c r="B8" s="17" t="s">
        <v>94</v>
      </c>
    </row>
    <row r="9" spans="1:11" ht="15" x14ac:dyDescent="0.2">
      <c r="A9" t="s">
        <v>84</v>
      </c>
      <c r="B9" t="s">
        <v>95</v>
      </c>
    </row>
    <row r="10" spans="1:11" ht="15" x14ac:dyDescent="0.2">
      <c r="A10" t="s">
        <v>191</v>
      </c>
      <c r="B10" t="s">
        <v>194</v>
      </c>
    </row>
    <row r="11" spans="1:11" ht="15" x14ac:dyDescent="0.2">
      <c r="A11" s="30" t="s">
        <v>28</v>
      </c>
      <c r="B11" s="7"/>
    </row>
    <row r="12" spans="1:11" ht="15" x14ac:dyDescent="0.2">
      <c r="A12" t="s">
        <v>74</v>
      </c>
      <c r="B12" t="s">
        <v>96</v>
      </c>
    </row>
    <row r="13" spans="1:11" ht="15" x14ac:dyDescent="0.2">
      <c r="A13" t="s">
        <v>75</v>
      </c>
      <c r="B13" t="s">
        <v>97</v>
      </c>
    </row>
    <row r="14" spans="1:11" s="27" customFormat="1" ht="30" x14ac:dyDescent="0.2">
      <c r="A14" s="24" t="s">
        <v>146</v>
      </c>
      <c r="B14" s="26" t="s">
        <v>144</v>
      </c>
    </row>
    <row r="15" spans="1:11" ht="15" x14ac:dyDescent="0.2">
      <c r="A15" t="s">
        <v>8</v>
      </c>
      <c r="B15" t="s">
        <v>98</v>
      </c>
    </row>
    <row r="16" spans="1:11" ht="15" x14ac:dyDescent="0.2">
      <c r="A16" t="s">
        <v>6</v>
      </c>
      <c r="B16" t="s">
        <v>99</v>
      </c>
    </row>
    <row r="17" spans="1:2" ht="15" x14ac:dyDescent="0.2">
      <c r="A17" t="s">
        <v>85</v>
      </c>
      <c r="B17" t="s">
        <v>103</v>
      </c>
    </row>
    <row r="18" spans="1:2" ht="15" x14ac:dyDescent="0.2">
      <c r="A18" s="17" t="s">
        <v>35</v>
      </c>
      <c r="B18" t="s">
        <v>104</v>
      </c>
    </row>
    <row r="19" spans="1:2" ht="15" x14ac:dyDescent="0.2">
      <c r="A19" s="30" t="s">
        <v>29</v>
      </c>
      <c r="B19" s="30"/>
    </row>
    <row r="20" spans="1:2" ht="15" x14ac:dyDescent="0.2">
      <c r="A20" t="s">
        <v>73</v>
      </c>
      <c r="B20" t="s">
        <v>101</v>
      </c>
    </row>
    <row r="21" spans="1:2" ht="15" x14ac:dyDescent="0.2">
      <c r="A21" t="s">
        <v>72</v>
      </c>
      <c r="B21" t="s">
        <v>102</v>
      </c>
    </row>
    <row r="22" spans="1:2" s="27" customFormat="1" ht="28.8" x14ac:dyDescent="0.3">
      <c r="A22" s="24" t="s">
        <v>147</v>
      </c>
      <c r="B22" s="26" t="s">
        <v>144</v>
      </c>
    </row>
    <row r="23" spans="1:2" ht="15" x14ac:dyDescent="0.2">
      <c r="A23" t="s">
        <v>21</v>
      </c>
      <c r="B23" t="s">
        <v>100</v>
      </c>
    </row>
    <row r="24" spans="1:2" ht="15" x14ac:dyDescent="0.2">
      <c r="A24" t="s">
        <v>10</v>
      </c>
      <c r="B24" t="s">
        <v>99</v>
      </c>
    </row>
    <row r="25" spans="1:2" x14ac:dyDescent="0.3">
      <c r="A25" t="s">
        <v>76</v>
      </c>
      <c r="B25" t="s">
        <v>105</v>
      </c>
    </row>
    <row r="26" spans="1:2" x14ac:dyDescent="0.3">
      <c r="A26" s="17" t="s">
        <v>37</v>
      </c>
      <c r="B26" t="s">
        <v>106</v>
      </c>
    </row>
    <row r="27" spans="1:2" x14ac:dyDescent="0.3">
      <c r="A27" s="30" t="s">
        <v>30</v>
      </c>
      <c r="B27" s="30"/>
    </row>
    <row r="28" spans="1:2" x14ac:dyDescent="0.3">
      <c r="A28" s="21" t="s">
        <v>57</v>
      </c>
      <c r="B28" t="s">
        <v>108</v>
      </c>
    </row>
    <row r="29" spans="1:2" x14ac:dyDescent="0.3">
      <c r="A29" t="s">
        <v>5</v>
      </c>
      <c r="B29" t="s">
        <v>107</v>
      </c>
    </row>
    <row r="30" spans="1:2" x14ac:dyDescent="0.3">
      <c r="A30" s="17" t="s">
        <v>59</v>
      </c>
      <c r="B30" s="28" t="s">
        <v>109</v>
      </c>
    </row>
    <row r="31" spans="1:2" x14ac:dyDescent="0.3">
      <c r="A31" s="17" t="s">
        <v>110</v>
      </c>
      <c r="B31" s="28" t="s">
        <v>153</v>
      </c>
    </row>
    <row r="32" spans="1:2" x14ac:dyDescent="0.3">
      <c r="A32" s="17" t="s">
        <v>86</v>
      </c>
      <c r="B32" s="28" t="s">
        <v>152</v>
      </c>
    </row>
    <row r="33" spans="1:2" x14ac:dyDescent="0.3">
      <c r="A33" t="s">
        <v>70</v>
      </c>
      <c r="B33" s="28" t="s">
        <v>111</v>
      </c>
    </row>
    <row r="34" spans="1:2" s="27" customFormat="1" ht="57.6" x14ac:dyDescent="0.3">
      <c r="A34" s="26" t="s">
        <v>156</v>
      </c>
      <c r="B34" s="26" t="s">
        <v>150</v>
      </c>
    </row>
    <row r="35" spans="1:2" s="27" customFormat="1" ht="30" customHeight="1" x14ac:dyDescent="0.3">
      <c r="A35" s="27" t="s">
        <v>15</v>
      </c>
      <c r="B35" s="26" t="s">
        <v>151</v>
      </c>
    </row>
    <row r="36" spans="1:2" x14ac:dyDescent="0.3">
      <c r="A36" t="s">
        <v>14</v>
      </c>
      <c r="B36" s="28" t="s">
        <v>112</v>
      </c>
    </row>
    <row r="37" spans="1:2" x14ac:dyDescent="0.3">
      <c r="A37" t="s">
        <v>71</v>
      </c>
      <c r="B37" s="28" t="s">
        <v>113</v>
      </c>
    </row>
    <row r="38" spans="1:2" x14ac:dyDescent="0.3">
      <c r="A38" t="s">
        <v>87</v>
      </c>
      <c r="B38" s="28" t="s">
        <v>114</v>
      </c>
    </row>
    <row r="39" spans="1:2" x14ac:dyDescent="0.3">
      <c r="A39" t="s">
        <v>79</v>
      </c>
      <c r="B39" s="28" t="s">
        <v>149</v>
      </c>
    </row>
    <row r="40" spans="1:2" x14ac:dyDescent="0.3">
      <c r="A40" t="s">
        <v>80</v>
      </c>
      <c r="B40" s="28" t="s">
        <v>155</v>
      </c>
    </row>
    <row r="41" spans="1:2" s="27" customFormat="1" ht="57.6" x14ac:dyDescent="0.3">
      <c r="A41" s="27" t="s">
        <v>161</v>
      </c>
      <c r="B41" s="26" t="s">
        <v>148</v>
      </c>
    </row>
    <row r="42" spans="1:2" x14ac:dyDescent="0.3">
      <c r="A42" t="s">
        <v>19</v>
      </c>
      <c r="B42" s="28" t="s">
        <v>116</v>
      </c>
    </row>
    <row r="43" spans="1:2" x14ac:dyDescent="0.3">
      <c r="A43" t="s">
        <v>20</v>
      </c>
      <c r="B43" s="28" t="s">
        <v>115</v>
      </c>
    </row>
    <row r="44" spans="1:2" x14ac:dyDescent="0.3">
      <c r="A44" t="s">
        <v>192</v>
      </c>
      <c r="B44" s="28" t="s">
        <v>195</v>
      </c>
    </row>
    <row r="45" spans="1:2" x14ac:dyDescent="0.3">
      <c r="A45" t="s">
        <v>17</v>
      </c>
      <c r="B45" s="28" t="s">
        <v>117</v>
      </c>
    </row>
    <row r="46" spans="1:2" x14ac:dyDescent="0.3">
      <c r="A46" t="s">
        <v>159</v>
      </c>
      <c r="B46" s="28" t="s">
        <v>154</v>
      </c>
    </row>
    <row r="47" spans="1:2" x14ac:dyDescent="0.3">
      <c r="A47" t="s">
        <v>22</v>
      </c>
      <c r="B47" s="28" t="s">
        <v>118</v>
      </c>
    </row>
    <row r="48" spans="1:2" x14ac:dyDescent="0.3">
      <c r="A48" s="30" t="s">
        <v>31</v>
      </c>
      <c r="B48" s="30"/>
    </row>
    <row r="49" spans="1:2" x14ac:dyDescent="0.3">
      <c r="A49" s="29" t="s">
        <v>119</v>
      </c>
      <c r="B49" t="s">
        <v>121</v>
      </c>
    </row>
    <row r="50" spans="1:2" x14ac:dyDescent="0.3">
      <c r="A50" t="s">
        <v>77</v>
      </c>
      <c r="B50" t="s">
        <v>120</v>
      </c>
    </row>
    <row r="51" spans="1:2" x14ac:dyDescent="0.3">
      <c r="A51" t="s">
        <v>11</v>
      </c>
      <c r="B51" t="s">
        <v>122</v>
      </c>
    </row>
    <row r="52" spans="1:2" x14ac:dyDescent="0.3">
      <c r="A52" t="s">
        <v>18</v>
      </c>
      <c r="B52" t="s">
        <v>123</v>
      </c>
    </row>
    <row r="53" spans="1:2" x14ac:dyDescent="0.3">
      <c r="A53" t="s">
        <v>78</v>
      </c>
      <c r="B53" t="s">
        <v>124</v>
      </c>
    </row>
    <row r="54" spans="1:2" x14ac:dyDescent="0.3">
      <c r="A54" s="30" t="s">
        <v>44</v>
      </c>
      <c r="B54" s="30"/>
    </row>
    <row r="55" spans="1:2" x14ac:dyDescent="0.3">
      <c r="A55" s="13" t="s">
        <v>45</v>
      </c>
      <c r="B55" t="s">
        <v>125</v>
      </c>
    </row>
    <row r="56" spans="1:2" x14ac:dyDescent="0.3">
      <c r="A56" s="13" t="s">
        <v>46</v>
      </c>
      <c r="B56" t="s">
        <v>126</v>
      </c>
    </row>
    <row r="57" spans="1:2" x14ac:dyDescent="0.3">
      <c r="A57" s="13" t="s">
        <v>47</v>
      </c>
      <c r="B57" t="s">
        <v>127</v>
      </c>
    </row>
  </sheetData>
  <phoneticPr fontId="9" type="noConversion"/>
  <pageMargins left="0.7" right="0.7" top="0.75" bottom="0.75" header="0.3" footer="0.3"/>
  <pageSetup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152" zoomScaleNormal="152" workbookViewId="0">
      <pane xSplit="6" ySplit="2" topLeftCell="G3" activePane="bottomRight" state="frozen"/>
      <selection pane="topRight" activeCell="G1" sqref="G1"/>
      <selection pane="bottomLeft" activeCell="A2" sqref="A2"/>
      <selection pane="bottomRight" activeCell="C5" sqref="C5"/>
    </sheetView>
  </sheetViews>
  <sheetFormatPr defaultColWidth="8.77734375" defaultRowHeight="14.4" x14ac:dyDescent="0.3"/>
  <cols>
    <col min="1" max="1" width="36.77734375" customWidth="1"/>
    <col min="2" max="2" width="12.77734375" style="65" customWidth="1"/>
    <col min="3" max="3" width="31.77734375" customWidth="1"/>
    <col min="4" max="4" width="13.77734375" customWidth="1"/>
    <col min="5" max="5" width="15.44140625" customWidth="1"/>
    <col min="6" max="6" width="50.109375" customWidth="1"/>
  </cols>
  <sheetData>
    <row r="1" spans="1:11" ht="19.05" x14ac:dyDescent="0.25">
      <c r="A1" s="66" t="s">
        <v>213</v>
      </c>
      <c r="B1" s="66"/>
      <c r="C1" s="66"/>
      <c r="D1" s="66"/>
      <c r="E1" s="66"/>
      <c r="F1" s="67"/>
      <c r="G1" s="68"/>
      <c r="H1" s="67"/>
      <c r="I1" s="68"/>
      <c r="J1" s="68"/>
      <c r="K1" s="68"/>
    </row>
    <row r="2" spans="1:11" ht="15" x14ac:dyDescent="0.2">
      <c r="A2" s="23" t="s">
        <v>128</v>
      </c>
      <c r="B2" s="2" t="s">
        <v>69</v>
      </c>
      <c r="C2" s="16" t="s">
        <v>32</v>
      </c>
      <c r="D2" s="16" t="s">
        <v>145</v>
      </c>
      <c r="E2" s="16" t="s">
        <v>142</v>
      </c>
      <c r="F2" s="16" t="s">
        <v>162</v>
      </c>
    </row>
    <row r="3" spans="1:11" ht="15" x14ac:dyDescent="0.2">
      <c r="A3" t="s">
        <v>1</v>
      </c>
      <c r="B3" s="58"/>
      <c r="C3" s="11"/>
      <c r="D3" s="11"/>
      <c r="E3" s="11"/>
    </row>
    <row r="4" spans="1:11" ht="15" x14ac:dyDescent="0.2">
      <c r="A4" t="s">
        <v>82</v>
      </c>
      <c r="B4" s="58">
        <v>14</v>
      </c>
      <c r="C4" s="11"/>
      <c r="D4" s="11"/>
      <c r="E4" s="11"/>
      <c r="F4" t="s">
        <v>178</v>
      </c>
    </row>
    <row r="5" spans="1:11" ht="15" x14ac:dyDescent="0.2">
      <c r="A5" t="s">
        <v>81</v>
      </c>
      <c r="B5" s="58">
        <v>15</v>
      </c>
      <c r="C5" s="11"/>
      <c r="D5" s="11"/>
      <c r="E5" s="11"/>
      <c r="F5" t="s">
        <v>190</v>
      </c>
    </row>
    <row r="6" spans="1:11" ht="15" x14ac:dyDescent="0.2">
      <c r="A6" t="s">
        <v>157</v>
      </c>
      <c r="B6" s="58">
        <v>13</v>
      </c>
      <c r="C6" s="11"/>
      <c r="D6" s="11"/>
      <c r="E6" s="11"/>
      <c r="F6" t="s">
        <v>193</v>
      </c>
    </row>
    <row r="7" spans="1:11" ht="15" x14ac:dyDescent="0.2">
      <c r="A7" t="s">
        <v>160</v>
      </c>
      <c r="B7" s="58">
        <v>11</v>
      </c>
      <c r="C7" s="11"/>
      <c r="D7" s="11"/>
      <c r="E7" s="11"/>
      <c r="F7" t="s">
        <v>189</v>
      </c>
    </row>
    <row r="8" spans="1:11" ht="15" x14ac:dyDescent="0.2">
      <c r="A8" t="s">
        <v>83</v>
      </c>
      <c r="B8" s="58">
        <v>19</v>
      </c>
      <c r="C8" s="11"/>
      <c r="D8" s="11"/>
      <c r="E8" s="11"/>
      <c r="F8" t="s">
        <v>176</v>
      </c>
    </row>
    <row r="9" spans="1:11" ht="15" x14ac:dyDescent="0.2">
      <c r="A9" t="s">
        <v>84</v>
      </c>
      <c r="B9" s="58">
        <v>12</v>
      </c>
      <c r="C9" s="11"/>
      <c r="D9" s="11"/>
      <c r="E9" s="11"/>
      <c r="F9" t="s">
        <v>163</v>
      </c>
    </row>
    <row r="10" spans="1:11" ht="15" x14ac:dyDescent="0.2">
      <c r="A10" t="s">
        <v>191</v>
      </c>
      <c r="B10" s="58"/>
      <c r="C10" s="11"/>
      <c r="D10" s="11"/>
      <c r="E10" s="11"/>
      <c r="F10" t="s">
        <v>166</v>
      </c>
    </row>
    <row r="11" spans="1:11" ht="15" x14ac:dyDescent="0.2">
      <c r="A11" s="30" t="s">
        <v>28</v>
      </c>
      <c r="B11" s="59"/>
      <c r="C11" s="12"/>
      <c r="D11" s="12"/>
      <c r="E11" s="12"/>
    </row>
    <row r="12" spans="1:11" ht="15" x14ac:dyDescent="0.2">
      <c r="A12" t="s">
        <v>74</v>
      </c>
      <c r="B12" s="58">
        <v>6</v>
      </c>
      <c r="C12" s="11" t="s">
        <v>52</v>
      </c>
      <c r="D12" s="11" t="s">
        <v>139</v>
      </c>
      <c r="E12" s="11"/>
      <c r="F12" s="11" t="s">
        <v>186</v>
      </c>
    </row>
    <row r="13" spans="1:11" ht="15" x14ac:dyDescent="0.2">
      <c r="A13" t="s">
        <v>75</v>
      </c>
      <c r="B13" s="58">
        <v>6</v>
      </c>
      <c r="C13" s="11" t="s">
        <v>52</v>
      </c>
      <c r="D13" s="11" t="s">
        <v>139</v>
      </c>
      <c r="E13" s="11"/>
      <c r="F13" s="11" t="s">
        <v>186</v>
      </c>
    </row>
    <row r="14" spans="1:11" ht="15" x14ac:dyDescent="0.2">
      <c r="A14" s="24" t="s">
        <v>146</v>
      </c>
      <c r="B14" s="60">
        <v>6</v>
      </c>
      <c r="C14" s="25" t="s">
        <v>61</v>
      </c>
      <c r="D14" s="11" t="s">
        <v>139</v>
      </c>
      <c r="E14" s="25"/>
      <c r="F14" t="s">
        <v>184</v>
      </c>
    </row>
    <row r="15" spans="1:11" ht="15" x14ac:dyDescent="0.2">
      <c r="A15" t="s">
        <v>8</v>
      </c>
      <c r="B15" s="58">
        <v>6</v>
      </c>
      <c r="C15" s="11" t="s">
        <v>52</v>
      </c>
      <c r="D15" s="11" t="s">
        <v>139</v>
      </c>
      <c r="E15" s="11"/>
    </row>
    <row r="16" spans="1:11" ht="15" x14ac:dyDescent="0.2">
      <c r="A16" t="s">
        <v>6</v>
      </c>
      <c r="B16" s="58"/>
      <c r="C16" s="11" t="s">
        <v>40</v>
      </c>
      <c r="D16" s="11" t="s">
        <v>137</v>
      </c>
      <c r="E16" s="11"/>
    </row>
    <row r="17" spans="1:6" ht="15" x14ac:dyDescent="0.2">
      <c r="A17" t="s">
        <v>85</v>
      </c>
      <c r="B17" s="58"/>
      <c r="C17" s="11" t="s">
        <v>33</v>
      </c>
      <c r="D17" s="11" t="s">
        <v>131</v>
      </c>
      <c r="E17" s="11" t="s">
        <v>63</v>
      </c>
    </row>
    <row r="18" spans="1:6" ht="15" x14ac:dyDescent="0.2">
      <c r="A18" s="17" t="s">
        <v>35</v>
      </c>
      <c r="B18" s="61"/>
      <c r="C18" s="19" t="s">
        <v>36</v>
      </c>
      <c r="D18" s="11" t="s">
        <v>132</v>
      </c>
      <c r="E18" s="19" t="s">
        <v>65</v>
      </c>
    </row>
    <row r="19" spans="1:6" ht="15" x14ac:dyDescent="0.2">
      <c r="A19" s="30" t="s">
        <v>29</v>
      </c>
      <c r="B19" s="62"/>
      <c r="C19" s="31"/>
      <c r="D19" s="31"/>
      <c r="E19" s="31"/>
    </row>
    <row r="20" spans="1:6" ht="15" x14ac:dyDescent="0.2">
      <c r="A20" t="s">
        <v>73</v>
      </c>
      <c r="B20" s="58">
        <v>6</v>
      </c>
      <c r="C20" s="11" t="s">
        <v>53</v>
      </c>
      <c r="D20" s="11" t="s">
        <v>140</v>
      </c>
      <c r="E20" s="11"/>
      <c r="F20" s="11" t="s">
        <v>187</v>
      </c>
    </row>
    <row r="21" spans="1:6" ht="15" x14ac:dyDescent="0.2">
      <c r="A21" t="s">
        <v>72</v>
      </c>
      <c r="B21" s="58">
        <v>6</v>
      </c>
      <c r="C21" s="11" t="s">
        <v>53</v>
      </c>
      <c r="D21" s="11" t="s">
        <v>140</v>
      </c>
      <c r="E21" s="11"/>
      <c r="F21" s="11" t="s">
        <v>187</v>
      </c>
    </row>
    <row r="22" spans="1:6" x14ac:dyDescent="0.3">
      <c r="A22" s="24" t="s">
        <v>147</v>
      </c>
      <c r="B22" s="60">
        <v>6</v>
      </c>
      <c r="C22" s="25" t="s">
        <v>61</v>
      </c>
      <c r="D22" s="11" t="s">
        <v>140</v>
      </c>
      <c r="E22" s="25"/>
      <c r="F22" t="s">
        <v>185</v>
      </c>
    </row>
    <row r="23" spans="1:6" x14ac:dyDescent="0.3">
      <c r="A23" t="s">
        <v>21</v>
      </c>
      <c r="B23" s="58">
        <v>6</v>
      </c>
      <c r="C23" s="11" t="s">
        <v>53</v>
      </c>
      <c r="D23" s="11" t="s">
        <v>140</v>
      </c>
      <c r="E23" s="11"/>
    </row>
    <row r="24" spans="1:6" x14ac:dyDescent="0.3">
      <c r="A24" t="s">
        <v>10</v>
      </c>
      <c r="B24" s="58"/>
      <c r="C24" s="11" t="s">
        <v>40</v>
      </c>
      <c r="D24" s="11" t="s">
        <v>138</v>
      </c>
      <c r="E24" s="11"/>
    </row>
    <row r="25" spans="1:6" x14ac:dyDescent="0.3">
      <c r="A25" t="s">
        <v>76</v>
      </c>
      <c r="B25" s="58">
        <v>6</v>
      </c>
      <c r="C25" s="11" t="s">
        <v>34</v>
      </c>
      <c r="D25" s="11" t="s">
        <v>131</v>
      </c>
      <c r="E25" s="11" t="s">
        <v>62</v>
      </c>
    </row>
    <row r="26" spans="1:6" x14ac:dyDescent="0.3">
      <c r="A26" s="17" t="s">
        <v>37</v>
      </c>
      <c r="B26" s="61"/>
      <c r="C26" s="19" t="s">
        <v>38</v>
      </c>
      <c r="D26" s="11" t="s">
        <v>132</v>
      </c>
      <c r="E26" s="19" t="s">
        <v>64</v>
      </c>
      <c r="F26" t="s">
        <v>183</v>
      </c>
    </row>
    <row r="27" spans="1:6" x14ac:dyDescent="0.3">
      <c r="A27" s="30" t="s">
        <v>30</v>
      </c>
      <c r="B27" s="62"/>
      <c r="C27" s="31"/>
      <c r="D27" s="31"/>
      <c r="E27" s="31"/>
    </row>
    <row r="28" spans="1:6" x14ac:dyDescent="0.3">
      <c r="A28" s="21" t="s">
        <v>57</v>
      </c>
      <c r="B28" s="63"/>
      <c r="C28" s="22" t="s">
        <v>58</v>
      </c>
      <c r="D28" s="22" t="s">
        <v>129</v>
      </c>
      <c r="E28" s="22"/>
    </row>
    <row r="29" spans="1:6" x14ac:dyDescent="0.3">
      <c r="A29" t="s">
        <v>5</v>
      </c>
      <c r="B29" s="58"/>
      <c r="C29" s="11" t="s">
        <v>51</v>
      </c>
      <c r="D29" s="11" t="s">
        <v>130</v>
      </c>
      <c r="E29" s="11"/>
      <c r="F29" s="11" t="s">
        <v>169</v>
      </c>
    </row>
    <row r="30" spans="1:6" x14ac:dyDescent="0.3">
      <c r="A30" s="17" t="s">
        <v>59</v>
      </c>
      <c r="B30" s="61"/>
      <c r="C30" s="19" t="s">
        <v>60</v>
      </c>
      <c r="D30" s="22" t="s">
        <v>129</v>
      </c>
      <c r="E30" s="19"/>
    </row>
    <row r="31" spans="1:6" x14ac:dyDescent="0.3">
      <c r="A31" s="17" t="s">
        <v>110</v>
      </c>
      <c r="B31" s="61"/>
      <c r="C31" s="19" t="s">
        <v>141</v>
      </c>
      <c r="D31" s="11" t="s">
        <v>136</v>
      </c>
      <c r="E31" s="19"/>
    </row>
    <row r="32" spans="1:6" x14ac:dyDescent="0.3">
      <c r="A32" s="17" t="s">
        <v>86</v>
      </c>
      <c r="B32" s="61">
        <v>5</v>
      </c>
      <c r="C32" s="11" t="s">
        <v>56</v>
      </c>
      <c r="D32" s="11" t="s">
        <v>135</v>
      </c>
      <c r="E32" s="11"/>
      <c r="F32" s="11" t="s">
        <v>164</v>
      </c>
    </row>
    <row r="33" spans="1:6" x14ac:dyDescent="0.3">
      <c r="A33" t="s">
        <v>70</v>
      </c>
      <c r="B33" s="58">
        <v>3</v>
      </c>
      <c r="C33" s="11" t="s">
        <v>56</v>
      </c>
      <c r="D33" s="11" t="s">
        <v>135</v>
      </c>
      <c r="E33" s="11"/>
    </row>
    <row r="34" spans="1:6" x14ac:dyDescent="0.3">
      <c r="A34" t="s">
        <v>156</v>
      </c>
      <c r="B34" s="58">
        <v>3</v>
      </c>
      <c r="C34" s="11" t="s">
        <v>54</v>
      </c>
      <c r="D34" s="11" t="s">
        <v>136</v>
      </c>
      <c r="E34" s="11"/>
      <c r="F34" s="11" t="s">
        <v>175</v>
      </c>
    </row>
    <row r="35" spans="1:6" x14ac:dyDescent="0.3">
      <c r="A35" t="s">
        <v>15</v>
      </c>
      <c r="B35" s="58">
        <v>2</v>
      </c>
      <c r="C35" s="11" t="s">
        <v>54</v>
      </c>
      <c r="D35" s="11" t="s">
        <v>136</v>
      </c>
      <c r="E35" s="11"/>
      <c r="F35" s="11" t="s">
        <v>172</v>
      </c>
    </row>
    <row r="36" spans="1:6" x14ac:dyDescent="0.3">
      <c r="A36" t="s">
        <v>14</v>
      </c>
      <c r="B36" s="58">
        <v>2</v>
      </c>
      <c r="C36" s="11" t="s">
        <v>55</v>
      </c>
      <c r="D36" s="11" t="s">
        <v>136</v>
      </c>
      <c r="E36" s="11"/>
      <c r="F36" s="11" t="s">
        <v>173</v>
      </c>
    </row>
    <row r="37" spans="1:6" x14ac:dyDescent="0.3">
      <c r="A37" t="s">
        <v>71</v>
      </c>
      <c r="B37" s="58">
        <v>3</v>
      </c>
      <c r="C37" s="11" t="s">
        <v>55</v>
      </c>
      <c r="D37" s="11" t="s">
        <v>136</v>
      </c>
      <c r="E37" s="11"/>
      <c r="F37" s="11" t="s">
        <v>170</v>
      </c>
    </row>
    <row r="38" spans="1:6" x14ac:dyDescent="0.3">
      <c r="A38" t="s">
        <v>87</v>
      </c>
      <c r="B38" s="58">
        <v>4</v>
      </c>
      <c r="C38" s="11" t="s">
        <v>55</v>
      </c>
      <c r="D38" s="11" t="s">
        <v>136</v>
      </c>
      <c r="E38" s="11"/>
      <c r="F38" s="11" t="s">
        <v>165</v>
      </c>
    </row>
    <row r="39" spans="1:6" x14ac:dyDescent="0.3">
      <c r="A39" t="s">
        <v>79</v>
      </c>
      <c r="B39" s="58">
        <v>20</v>
      </c>
      <c r="C39" s="11" t="s">
        <v>55</v>
      </c>
      <c r="D39" s="11" t="s">
        <v>136</v>
      </c>
      <c r="E39" s="11"/>
      <c r="F39" s="11" t="s">
        <v>177</v>
      </c>
    </row>
    <row r="40" spans="1:6" x14ac:dyDescent="0.3">
      <c r="A40" t="s">
        <v>80</v>
      </c>
      <c r="B40" s="58">
        <v>20</v>
      </c>
      <c r="C40" s="11" t="s">
        <v>55</v>
      </c>
      <c r="D40" s="11" t="s">
        <v>136</v>
      </c>
      <c r="E40" s="11"/>
      <c r="F40" s="11" t="s">
        <v>174</v>
      </c>
    </row>
    <row r="41" spans="1:6" x14ac:dyDescent="0.3">
      <c r="A41" t="s">
        <v>161</v>
      </c>
      <c r="B41" s="58"/>
      <c r="C41" s="11" t="s">
        <v>55</v>
      </c>
      <c r="D41" s="11" t="s">
        <v>136</v>
      </c>
      <c r="E41" s="11"/>
      <c r="F41" s="11" t="s">
        <v>168</v>
      </c>
    </row>
    <row r="42" spans="1:6" x14ac:dyDescent="0.3">
      <c r="A42" t="s">
        <v>19</v>
      </c>
      <c r="B42" s="58">
        <v>3</v>
      </c>
      <c r="C42" s="11" t="s">
        <v>39</v>
      </c>
      <c r="D42" s="11" t="s">
        <v>133</v>
      </c>
      <c r="E42" s="11"/>
      <c r="F42" s="11" t="s">
        <v>181</v>
      </c>
    </row>
    <row r="43" spans="1:6" x14ac:dyDescent="0.3">
      <c r="A43" t="s">
        <v>20</v>
      </c>
      <c r="B43" s="58">
        <v>3</v>
      </c>
      <c r="C43" s="11" t="s">
        <v>41</v>
      </c>
      <c r="D43" s="11" t="s">
        <v>133</v>
      </c>
      <c r="E43" s="11"/>
      <c r="F43" s="11" t="s">
        <v>180</v>
      </c>
    </row>
    <row r="44" spans="1:6" x14ac:dyDescent="0.3">
      <c r="A44" t="s">
        <v>192</v>
      </c>
      <c r="B44" s="58"/>
      <c r="C44" s="11"/>
      <c r="D44" s="11"/>
      <c r="E44" s="11"/>
      <c r="F44" t="s">
        <v>167</v>
      </c>
    </row>
    <row r="45" spans="1:6" x14ac:dyDescent="0.3">
      <c r="A45" t="s">
        <v>17</v>
      </c>
      <c r="B45" s="58"/>
      <c r="C45" s="11" t="s">
        <v>43</v>
      </c>
      <c r="D45" s="11" t="s">
        <v>131</v>
      </c>
      <c r="E45" s="11"/>
    </row>
    <row r="46" spans="1:6" x14ac:dyDescent="0.3">
      <c r="A46" t="s">
        <v>4</v>
      </c>
      <c r="B46" s="58"/>
      <c r="C46" s="11" t="s">
        <v>42</v>
      </c>
      <c r="D46" s="11" t="s">
        <v>132</v>
      </c>
      <c r="E46" s="11"/>
    </row>
    <row r="47" spans="1:6" x14ac:dyDescent="0.3">
      <c r="A47" t="s">
        <v>22</v>
      </c>
      <c r="B47" s="58"/>
      <c r="C47" s="11"/>
      <c r="D47" s="11"/>
      <c r="E47" s="11"/>
    </row>
    <row r="48" spans="1:6" x14ac:dyDescent="0.3">
      <c r="A48" s="30" t="s">
        <v>31</v>
      </c>
      <c r="B48" s="62"/>
      <c r="C48" s="31"/>
      <c r="D48" s="31"/>
      <c r="E48" s="31"/>
    </row>
    <row r="49" spans="1:6" x14ac:dyDescent="0.3">
      <c r="A49" s="29" t="s">
        <v>119</v>
      </c>
      <c r="B49" s="58">
        <v>21</v>
      </c>
      <c r="C49" s="14"/>
      <c r="D49" s="14"/>
      <c r="E49" s="14"/>
    </row>
    <row r="50" spans="1:6" x14ac:dyDescent="0.3">
      <c r="A50" t="s">
        <v>77</v>
      </c>
      <c r="B50" s="58">
        <v>21</v>
      </c>
      <c r="C50" s="11"/>
      <c r="D50" s="11"/>
      <c r="E50" s="11"/>
      <c r="F50" t="s">
        <v>182</v>
      </c>
    </row>
    <row r="51" spans="1:6" x14ac:dyDescent="0.3">
      <c r="A51" t="s">
        <v>11</v>
      </c>
      <c r="B51" s="58">
        <v>0.33333333333333331</v>
      </c>
      <c r="C51" s="11"/>
      <c r="D51" s="11"/>
      <c r="E51" s="11"/>
      <c r="F51" t="s">
        <v>171</v>
      </c>
    </row>
    <row r="52" spans="1:6" x14ac:dyDescent="0.3">
      <c r="A52" t="s">
        <v>18</v>
      </c>
      <c r="B52" s="58">
        <v>12</v>
      </c>
      <c r="C52" s="11"/>
      <c r="D52" s="11"/>
      <c r="E52" s="11"/>
      <c r="F52" t="s">
        <v>179</v>
      </c>
    </row>
    <row r="53" spans="1:6" x14ac:dyDescent="0.3">
      <c r="A53" t="s">
        <v>78</v>
      </c>
      <c r="B53" s="58">
        <v>21</v>
      </c>
      <c r="C53" s="11"/>
      <c r="D53" s="11" t="s">
        <v>134</v>
      </c>
      <c r="E53" s="11"/>
      <c r="F53" t="s">
        <v>188</v>
      </c>
    </row>
    <row r="54" spans="1:6" x14ac:dyDescent="0.3">
      <c r="A54" s="30" t="s">
        <v>44</v>
      </c>
      <c r="B54" s="62"/>
      <c r="C54" s="31"/>
      <c r="D54" s="31"/>
      <c r="E54" s="31"/>
    </row>
    <row r="55" spans="1:6" x14ac:dyDescent="0.3">
      <c r="A55" s="13" t="s">
        <v>45</v>
      </c>
      <c r="B55" s="64"/>
      <c r="C55" s="11" t="s">
        <v>48</v>
      </c>
      <c r="D55" s="11" t="s">
        <v>143</v>
      </c>
      <c r="E55" s="11"/>
    </row>
    <row r="56" spans="1:6" x14ac:dyDescent="0.3">
      <c r="A56" s="13" t="s">
        <v>46</v>
      </c>
      <c r="B56" s="64"/>
      <c r="C56" s="11" t="s">
        <v>49</v>
      </c>
      <c r="D56" s="11"/>
      <c r="E56" s="11"/>
    </row>
    <row r="57" spans="1:6" x14ac:dyDescent="0.3">
      <c r="A57" s="13" t="s">
        <v>47</v>
      </c>
      <c r="B57" s="64"/>
      <c r="C57" s="11" t="s">
        <v>50</v>
      </c>
      <c r="D57" s="11"/>
      <c r="E57" s="11"/>
    </row>
  </sheetData>
  <phoneticPr fontId="9" type="noConversion"/>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zoomScale="107" zoomScaleNormal="107" workbookViewId="0">
      <pane ySplit="2" topLeftCell="A3" activePane="bottomLeft" state="frozen"/>
      <selection pane="bottomLeft" activeCell="A7" sqref="A7"/>
    </sheetView>
  </sheetViews>
  <sheetFormatPr defaultColWidth="8.77734375" defaultRowHeight="14.4" x14ac:dyDescent="0.3"/>
  <cols>
    <col min="1" max="1" width="47.6640625" customWidth="1"/>
    <col min="2" max="2" width="1.44140625" style="9" customWidth="1"/>
    <col min="3" max="4" width="23.33203125" style="9" customWidth="1"/>
    <col min="5" max="5" width="12.77734375" style="1" customWidth="1"/>
    <col min="6" max="6" width="13" customWidth="1"/>
    <col min="7" max="7" width="10.109375" style="1" customWidth="1"/>
    <col min="9" max="9" width="10.6640625" style="1" customWidth="1"/>
    <col min="10" max="10" width="14.109375" style="1" customWidth="1"/>
    <col min="11" max="11" width="1.33203125" style="1" customWidth="1"/>
    <col min="12" max="12" width="13" customWidth="1"/>
    <col min="13" max="13" width="12.6640625" customWidth="1"/>
    <col min="14" max="14" width="1" customWidth="1"/>
    <col min="17" max="17" width="14" customWidth="1"/>
    <col min="19" max="19" width="15.44140625" customWidth="1"/>
  </cols>
  <sheetData>
    <row r="1" spans="1:17" ht="19.05" x14ac:dyDescent="0.25">
      <c r="A1" s="66" t="s">
        <v>213</v>
      </c>
      <c r="B1" s="66"/>
      <c r="C1" s="66"/>
      <c r="D1" s="66"/>
      <c r="E1" s="66"/>
      <c r="F1" s="67"/>
      <c r="G1" s="68"/>
      <c r="H1" s="67"/>
      <c r="I1" s="68"/>
      <c r="J1" s="68"/>
      <c r="K1" s="68"/>
    </row>
    <row r="2" spans="1:17" ht="15" x14ac:dyDescent="0.2">
      <c r="A2" s="2" t="s">
        <v>128</v>
      </c>
      <c r="B2" s="10"/>
      <c r="C2" s="16" t="s">
        <v>66</v>
      </c>
      <c r="D2" s="16" t="s">
        <v>196</v>
      </c>
      <c r="E2" s="2" t="s">
        <v>3</v>
      </c>
      <c r="F2" s="2" t="s">
        <v>16</v>
      </c>
      <c r="G2" s="2" t="s">
        <v>12</v>
      </c>
      <c r="H2" s="2" t="s">
        <v>13</v>
      </c>
      <c r="I2" s="2" t="s">
        <v>0</v>
      </c>
      <c r="J2" s="2" t="s">
        <v>7</v>
      </c>
      <c r="K2" s="2"/>
      <c r="L2" s="2" t="s">
        <v>27</v>
      </c>
      <c r="M2" s="2" t="s">
        <v>26</v>
      </c>
    </row>
    <row r="3" spans="1:17" x14ac:dyDescent="0.3">
      <c r="A3" t="s">
        <v>1</v>
      </c>
      <c r="B3" s="11"/>
      <c r="C3" s="11"/>
      <c r="D3" s="11"/>
      <c r="E3" s="3">
        <v>10</v>
      </c>
      <c r="F3" s="3">
        <v>1</v>
      </c>
      <c r="G3" s="3">
        <v>1</v>
      </c>
      <c r="H3" s="3">
        <v>1</v>
      </c>
      <c r="I3" s="3">
        <v>1</v>
      </c>
      <c r="J3" s="3">
        <v>1</v>
      </c>
      <c r="K3" s="3"/>
      <c r="L3" s="4" t="str">
        <f>CONCATENATE(TEXT(E3,"00"),TEXT(F3,"00"), TEXT(G3,"00"),TEXT(H3,"00"), TEXT(I3,"00"),TEXT(J3,"00"))</f>
        <v>100101010101</v>
      </c>
      <c r="M3" s="15">
        <f>BIN2DEC(E3)+4*BIN2DEC(F3)+16*BIN2DEC(G3)+64*BIN2DEC(H3)+256*BIN2DEC(I3)+1024*BIN2DEC(J3)</f>
        <v>1366</v>
      </c>
      <c r="N3" s="40"/>
      <c r="P3" s="54">
        <v>0</v>
      </c>
      <c r="Q3" s="55" t="s">
        <v>23</v>
      </c>
    </row>
    <row r="4" spans="1:17" ht="15" x14ac:dyDescent="0.2">
      <c r="A4" t="s">
        <v>82</v>
      </c>
      <c r="B4" s="11"/>
      <c r="C4" s="11"/>
      <c r="D4" s="11"/>
      <c r="E4" s="3">
        <v>10</v>
      </c>
      <c r="F4" s="3">
        <v>1</v>
      </c>
      <c r="G4" s="3">
        <v>1</v>
      </c>
      <c r="H4" s="3">
        <v>1</v>
      </c>
      <c r="I4" s="3">
        <v>1</v>
      </c>
      <c r="J4" s="3">
        <v>1</v>
      </c>
      <c r="K4" s="3"/>
      <c r="L4" s="4" t="str">
        <f t="shared" ref="L4:L10" si="0">CONCATENATE(TEXT(E4,"00"),TEXT(F4,"00"), TEXT(G4,"00"),TEXT(H4,"00"), TEXT(I4,"00"),TEXT(J4,"00"))</f>
        <v>100101010101</v>
      </c>
      <c r="M4" s="15">
        <f t="shared" ref="M4:M10" si="1">BIN2DEC(E4)+4*BIN2DEC(F4)+16*BIN2DEC(G4)+64*BIN2DEC(H4)+256*BIN2DEC(I4)+1024*BIN2DEC(J4)</f>
        <v>1366</v>
      </c>
      <c r="N4" s="40"/>
      <c r="P4" s="54">
        <v>1</v>
      </c>
      <c r="Q4" s="55" t="b">
        <v>0</v>
      </c>
    </row>
    <row r="5" spans="1:17" ht="15" x14ac:dyDescent="0.2">
      <c r="A5" t="s">
        <v>81</v>
      </c>
      <c r="B5" s="11"/>
      <c r="C5" s="11"/>
      <c r="D5" s="11"/>
      <c r="E5" s="3">
        <v>10</v>
      </c>
      <c r="F5" s="3">
        <v>1</v>
      </c>
      <c r="G5" s="3">
        <v>1</v>
      </c>
      <c r="H5" s="3">
        <v>1</v>
      </c>
      <c r="I5" s="3">
        <v>1</v>
      </c>
      <c r="J5" s="3">
        <v>1</v>
      </c>
      <c r="K5" s="3"/>
      <c r="L5" s="4" t="str">
        <f t="shared" si="0"/>
        <v>100101010101</v>
      </c>
      <c r="M5" s="15">
        <f t="shared" si="1"/>
        <v>1366</v>
      </c>
      <c r="N5" s="40"/>
      <c r="P5" s="54">
        <v>10</v>
      </c>
      <c r="Q5" s="55" t="s">
        <v>24</v>
      </c>
    </row>
    <row r="6" spans="1:17" ht="15" x14ac:dyDescent="0.2">
      <c r="A6" t="s">
        <v>157</v>
      </c>
      <c r="B6" s="11"/>
      <c r="C6" s="11"/>
      <c r="D6" s="11"/>
      <c r="E6" s="3">
        <v>10</v>
      </c>
      <c r="F6" s="3">
        <v>1</v>
      </c>
      <c r="G6" s="3">
        <v>1</v>
      </c>
      <c r="H6" s="3">
        <v>1</v>
      </c>
      <c r="I6" s="3">
        <v>1</v>
      </c>
      <c r="J6" s="3">
        <v>1</v>
      </c>
      <c r="K6" s="3"/>
      <c r="L6" s="4" t="str">
        <f t="shared" si="0"/>
        <v>100101010101</v>
      </c>
      <c r="M6" s="15">
        <f t="shared" si="1"/>
        <v>1366</v>
      </c>
      <c r="N6" s="40"/>
      <c r="P6" s="54">
        <v>11</v>
      </c>
      <c r="Q6" s="55" t="s">
        <v>25</v>
      </c>
    </row>
    <row r="7" spans="1:17" ht="15" x14ac:dyDescent="0.2">
      <c r="A7" t="s">
        <v>158</v>
      </c>
      <c r="B7" s="11"/>
      <c r="C7" s="11"/>
      <c r="D7" s="11"/>
      <c r="E7" s="3">
        <v>10</v>
      </c>
      <c r="F7" s="3">
        <v>1</v>
      </c>
      <c r="G7" s="3">
        <v>1</v>
      </c>
      <c r="H7" s="3">
        <v>1</v>
      </c>
      <c r="I7" s="3">
        <v>1</v>
      </c>
      <c r="J7" s="3">
        <v>1</v>
      </c>
      <c r="K7" s="3"/>
      <c r="L7" s="4" t="str">
        <f t="shared" si="0"/>
        <v>100101010101</v>
      </c>
      <c r="M7" s="15">
        <f t="shared" si="1"/>
        <v>1366</v>
      </c>
      <c r="N7" s="40"/>
    </row>
    <row r="8" spans="1:17" ht="15" x14ac:dyDescent="0.2">
      <c r="A8" t="s">
        <v>83</v>
      </c>
      <c r="B8" s="11"/>
      <c r="C8" s="11"/>
      <c r="D8" s="11"/>
      <c r="E8" s="3">
        <v>10</v>
      </c>
      <c r="F8" s="3">
        <v>1</v>
      </c>
      <c r="G8" s="3">
        <v>1</v>
      </c>
      <c r="H8" s="3">
        <v>1</v>
      </c>
      <c r="I8" s="3">
        <v>1</v>
      </c>
      <c r="J8" s="3">
        <v>1</v>
      </c>
      <c r="K8" s="3"/>
      <c r="L8" s="4" t="str">
        <f t="shared" si="0"/>
        <v>100101010101</v>
      </c>
      <c r="M8" s="15">
        <f t="shared" si="1"/>
        <v>1366</v>
      </c>
      <c r="N8" s="40"/>
    </row>
    <row r="9" spans="1:17" ht="15" x14ac:dyDescent="0.2">
      <c r="A9" t="s">
        <v>84</v>
      </c>
      <c r="B9" s="11"/>
      <c r="C9" s="11"/>
      <c r="D9" s="11"/>
      <c r="E9" s="3">
        <v>10</v>
      </c>
      <c r="F9" s="3">
        <v>1</v>
      </c>
      <c r="G9" s="3">
        <v>1</v>
      </c>
      <c r="H9" s="3">
        <v>1</v>
      </c>
      <c r="I9" s="3">
        <v>1</v>
      </c>
      <c r="J9" s="3">
        <v>1</v>
      </c>
      <c r="K9" s="3"/>
      <c r="L9" s="4" t="str">
        <f t="shared" si="0"/>
        <v>100101010101</v>
      </c>
      <c r="M9" s="15">
        <f t="shared" si="1"/>
        <v>1366</v>
      </c>
      <c r="N9" s="40"/>
    </row>
    <row r="10" spans="1:17" ht="15" x14ac:dyDescent="0.2">
      <c r="A10" t="s">
        <v>191</v>
      </c>
      <c r="B10" s="18"/>
      <c r="C10" s="11"/>
      <c r="D10" s="11"/>
      <c r="E10" s="3">
        <v>10</v>
      </c>
      <c r="F10" s="3">
        <v>1</v>
      </c>
      <c r="G10" s="3">
        <v>1</v>
      </c>
      <c r="H10" s="3">
        <v>1</v>
      </c>
      <c r="I10" s="3">
        <v>1</v>
      </c>
      <c r="J10" s="3">
        <v>1</v>
      </c>
      <c r="K10" s="3"/>
      <c r="L10" s="4" t="str">
        <f t="shared" si="0"/>
        <v>100101010101</v>
      </c>
      <c r="M10" s="15">
        <f t="shared" si="1"/>
        <v>1366</v>
      </c>
      <c r="N10" s="40"/>
    </row>
    <row r="11" spans="1:17" s="39" customFormat="1" ht="15" x14ac:dyDescent="0.2">
      <c r="A11" s="30" t="s">
        <v>200</v>
      </c>
      <c r="B11" s="31"/>
      <c r="C11" s="31"/>
      <c r="D11" s="31"/>
      <c r="E11" s="36"/>
      <c r="F11" s="36"/>
      <c r="G11" s="36"/>
      <c r="H11" s="36"/>
      <c r="I11" s="36"/>
      <c r="J11" s="36"/>
      <c r="K11" s="36"/>
      <c r="L11" s="37"/>
      <c r="M11" s="38"/>
    </row>
    <row r="12" spans="1:17" x14ac:dyDescent="0.3">
      <c r="A12" t="s">
        <v>74</v>
      </c>
      <c r="B12" s="11"/>
      <c r="C12" t="s">
        <v>1</v>
      </c>
      <c r="D12" t="s">
        <v>199</v>
      </c>
      <c r="E12" s="3">
        <v>10</v>
      </c>
      <c r="F12" s="3">
        <v>10</v>
      </c>
      <c r="G12" s="3">
        <v>1</v>
      </c>
      <c r="H12" s="3">
        <v>1</v>
      </c>
      <c r="I12" s="3">
        <v>1</v>
      </c>
      <c r="J12" s="3">
        <v>1</v>
      </c>
      <c r="K12" s="3"/>
      <c r="L12" s="4" t="str">
        <f t="shared" ref="L12:L18" si="2">CONCATENATE(TEXT(E12,"00"),TEXT(F12,"00"), TEXT(G12,"00"),TEXT(H12,"00"), TEXT(I12,"00"),TEXT(J12,"00"))</f>
        <v>101001010101</v>
      </c>
      <c r="M12" s="15">
        <f t="shared" ref="M12:M18" si="3">BIN2DEC(E12)+4*BIN2DEC(F12)+16*BIN2DEC(G12)+64*BIN2DEC(H12)+256*BIN2DEC(I12)+1024*BIN2DEC(J12)</f>
        <v>1370</v>
      </c>
      <c r="N12" s="41"/>
    </row>
    <row r="13" spans="1:17" ht="15" x14ac:dyDescent="0.2">
      <c r="A13" t="s">
        <v>75</v>
      </c>
      <c r="B13" s="11"/>
      <c r="C13" t="s">
        <v>74</v>
      </c>
      <c r="D13" t="s">
        <v>197</v>
      </c>
      <c r="E13" s="3">
        <v>10</v>
      </c>
      <c r="F13" s="3">
        <v>10</v>
      </c>
      <c r="G13" s="3">
        <v>1</v>
      </c>
      <c r="H13" s="3">
        <v>1</v>
      </c>
      <c r="I13" s="3">
        <v>1</v>
      </c>
      <c r="J13" s="3">
        <v>1</v>
      </c>
      <c r="K13" s="3"/>
      <c r="L13" s="4" t="str">
        <f t="shared" si="2"/>
        <v>101001010101</v>
      </c>
      <c r="M13" s="15">
        <f t="shared" si="3"/>
        <v>1370</v>
      </c>
      <c r="N13" s="41"/>
    </row>
    <row r="14" spans="1:17" s="17" customFormat="1" ht="15" x14ac:dyDescent="0.2">
      <c r="A14" s="17" t="s">
        <v>146</v>
      </c>
      <c r="B14" s="19"/>
      <c r="C14" s="17" t="s">
        <v>68</v>
      </c>
      <c r="E14" s="20">
        <v>10</v>
      </c>
      <c r="F14" s="20">
        <v>10</v>
      </c>
      <c r="G14" s="20">
        <v>1</v>
      </c>
      <c r="H14" s="20">
        <v>1</v>
      </c>
      <c r="I14" s="20">
        <v>1</v>
      </c>
      <c r="J14" s="20">
        <v>1</v>
      </c>
      <c r="K14" s="20"/>
      <c r="L14" s="4" t="str">
        <f t="shared" si="2"/>
        <v>101001010101</v>
      </c>
      <c r="M14" s="15">
        <f t="shared" si="3"/>
        <v>1370</v>
      </c>
      <c r="N14" s="42"/>
    </row>
    <row r="15" spans="1:17" x14ac:dyDescent="0.3">
      <c r="A15" t="s">
        <v>8</v>
      </c>
      <c r="B15" s="11"/>
      <c r="C15" s="11" t="s">
        <v>2</v>
      </c>
      <c r="D15" s="11" t="s">
        <v>198</v>
      </c>
      <c r="E15" s="3">
        <v>10</v>
      </c>
      <c r="F15" s="3">
        <v>10</v>
      </c>
      <c r="G15" s="3">
        <v>1</v>
      </c>
      <c r="H15" s="3">
        <v>1</v>
      </c>
      <c r="I15" s="3">
        <v>1</v>
      </c>
      <c r="J15" s="53">
        <v>0</v>
      </c>
      <c r="K15" s="3"/>
      <c r="L15" s="4" t="str">
        <f t="shared" si="2"/>
        <v>101001010100</v>
      </c>
      <c r="M15" s="15">
        <f t="shared" si="3"/>
        <v>346</v>
      </c>
    </row>
    <row r="16" spans="1:17" ht="15" x14ac:dyDescent="0.2">
      <c r="A16" t="s">
        <v>6</v>
      </c>
      <c r="B16" s="11"/>
      <c r="C16" s="11" t="s">
        <v>2</v>
      </c>
      <c r="D16" s="11"/>
      <c r="E16" s="3">
        <v>10</v>
      </c>
      <c r="F16" s="3">
        <v>1</v>
      </c>
      <c r="G16" s="3">
        <v>1</v>
      </c>
      <c r="H16" s="3">
        <v>1</v>
      </c>
      <c r="I16" s="3">
        <v>1</v>
      </c>
      <c r="J16" s="3">
        <v>10</v>
      </c>
      <c r="K16" s="3"/>
      <c r="L16" s="4" t="str">
        <f t="shared" si="2"/>
        <v>100101010110</v>
      </c>
      <c r="M16" s="15">
        <f t="shared" si="3"/>
        <v>2390</v>
      </c>
    </row>
    <row r="17" spans="1:14" ht="15" x14ac:dyDescent="0.2">
      <c r="A17" t="s">
        <v>85</v>
      </c>
      <c r="B17" s="11"/>
      <c r="C17" s="11" t="s">
        <v>2</v>
      </c>
      <c r="D17" s="11"/>
      <c r="E17" s="3">
        <v>10</v>
      </c>
      <c r="F17" s="3">
        <v>10</v>
      </c>
      <c r="G17" s="3">
        <v>1</v>
      </c>
      <c r="H17" s="3">
        <v>1</v>
      </c>
      <c r="I17" s="3">
        <v>10</v>
      </c>
      <c r="J17" s="53">
        <v>0</v>
      </c>
      <c r="K17" s="3"/>
      <c r="L17" s="4" t="str">
        <f t="shared" si="2"/>
        <v>101001011000</v>
      </c>
      <c r="M17" s="15">
        <f t="shared" si="3"/>
        <v>602</v>
      </c>
    </row>
    <row r="18" spans="1:14" s="17" customFormat="1" ht="15" x14ac:dyDescent="0.2">
      <c r="A18" s="17" t="s">
        <v>35</v>
      </c>
      <c r="B18" s="19"/>
      <c r="C18" s="19" t="s">
        <v>2</v>
      </c>
      <c r="D18" s="19"/>
      <c r="E18" s="20">
        <v>10</v>
      </c>
      <c r="F18" s="20">
        <v>10</v>
      </c>
      <c r="G18" s="20">
        <v>10</v>
      </c>
      <c r="H18" s="20">
        <v>10</v>
      </c>
      <c r="I18" s="53">
        <v>0</v>
      </c>
      <c r="J18" s="53">
        <v>0</v>
      </c>
      <c r="K18" s="20"/>
      <c r="L18" s="4" t="str">
        <f t="shared" si="2"/>
        <v>101010100000</v>
      </c>
      <c r="M18" s="15">
        <f t="shared" si="3"/>
        <v>170</v>
      </c>
    </row>
    <row r="19" spans="1:14" s="39" customFormat="1" ht="15" x14ac:dyDescent="0.2">
      <c r="A19" s="30" t="s">
        <v>201</v>
      </c>
      <c r="B19" s="31"/>
      <c r="C19" s="31"/>
      <c r="D19" s="31"/>
      <c r="E19" s="36"/>
      <c r="F19" s="36"/>
      <c r="G19" s="36"/>
      <c r="H19" s="36"/>
      <c r="I19" s="36"/>
      <c r="J19" s="36"/>
      <c r="K19" s="36"/>
      <c r="L19" s="37"/>
      <c r="M19" s="38"/>
    </row>
    <row r="20" spans="1:14" x14ac:dyDescent="0.3">
      <c r="A20" t="s">
        <v>73</v>
      </c>
      <c r="B20" s="11"/>
      <c r="C20" s="11" t="s">
        <v>72</v>
      </c>
      <c r="D20" t="s">
        <v>199</v>
      </c>
      <c r="E20" s="3">
        <v>10</v>
      </c>
      <c r="F20" s="3">
        <v>11</v>
      </c>
      <c r="G20" s="3">
        <v>1</v>
      </c>
      <c r="H20" s="3">
        <v>1</v>
      </c>
      <c r="I20" s="3">
        <v>1</v>
      </c>
      <c r="J20" s="3">
        <v>1</v>
      </c>
      <c r="K20" s="3"/>
      <c r="L20" s="4" t="str">
        <f t="shared" ref="L20:L26" si="4">CONCATENATE(TEXT(E20,"00"),TEXT(F20,"00"), TEXT(G20,"00"),TEXT(H20,"00"), TEXT(I20,"00"),TEXT(J20,"00"))</f>
        <v>101101010101</v>
      </c>
      <c r="M20" s="15">
        <f t="shared" ref="M20:M26" si="5">BIN2DEC(E20)+4*BIN2DEC(F20)+16*BIN2DEC(G20)+64*BIN2DEC(H20)+256*BIN2DEC(I20)+1024*BIN2DEC(J20)</f>
        <v>1374</v>
      </c>
      <c r="N20" s="43"/>
    </row>
    <row r="21" spans="1:14" ht="15" x14ac:dyDescent="0.2">
      <c r="A21" t="s">
        <v>72</v>
      </c>
      <c r="B21" s="11"/>
      <c r="C21" s="11" t="s">
        <v>67</v>
      </c>
      <c r="D21" t="s">
        <v>197</v>
      </c>
      <c r="E21" s="3">
        <v>10</v>
      </c>
      <c r="F21" s="3">
        <v>11</v>
      </c>
      <c r="G21" s="3">
        <v>1</v>
      </c>
      <c r="H21" s="3">
        <v>1</v>
      </c>
      <c r="I21" s="3">
        <v>1</v>
      </c>
      <c r="J21" s="3">
        <v>1</v>
      </c>
      <c r="K21" s="3"/>
      <c r="L21" s="4" t="str">
        <f t="shared" si="4"/>
        <v>101101010101</v>
      </c>
      <c r="M21" s="15">
        <f t="shared" si="5"/>
        <v>1374</v>
      </c>
      <c r="N21" s="43"/>
    </row>
    <row r="22" spans="1:14" s="17" customFormat="1" ht="15" x14ac:dyDescent="0.2">
      <c r="A22" s="17" t="s">
        <v>147</v>
      </c>
      <c r="B22" s="19"/>
      <c r="C22" s="11" t="s">
        <v>67</v>
      </c>
      <c r="D22" s="11"/>
      <c r="E22" s="20">
        <v>10</v>
      </c>
      <c r="F22" s="20">
        <v>11</v>
      </c>
      <c r="G22" s="20">
        <v>1</v>
      </c>
      <c r="H22" s="20">
        <v>1</v>
      </c>
      <c r="I22" s="20">
        <v>1</v>
      </c>
      <c r="J22" s="20">
        <v>1</v>
      </c>
      <c r="K22" s="20"/>
      <c r="L22" s="4" t="str">
        <f t="shared" si="4"/>
        <v>101101010101</v>
      </c>
      <c r="M22" s="15">
        <f t="shared" si="5"/>
        <v>1374</v>
      </c>
      <c r="N22" s="44"/>
    </row>
    <row r="23" spans="1:14" x14ac:dyDescent="0.3">
      <c r="A23" t="s">
        <v>21</v>
      </c>
      <c r="B23" s="11"/>
      <c r="C23" s="11" t="s">
        <v>9</v>
      </c>
      <c r="D23" s="11" t="s">
        <v>198</v>
      </c>
      <c r="E23" s="3">
        <v>10</v>
      </c>
      <c r="F23" s="3">
        <v>11</v>
      </c>
      <c r="G23" s="3">
        <v>1</v>
      </c>
      <c r="H23" s="3">
        <v>1</v>
      </c>
      <c r="I23" s="3">
        <v>1</v>
      </c>
      <c r="J23" s="53">
        <v>0</v>
      </c>
      <c r="K23" s="3"/>
      <c r="L23" s="4" t="str">
        <f t="shared" si="4"/>
        <v>101101010100</v>
      </c>
      <c r="M23" s="15">
        <f t="shared" si="5"/>
        <v>350</v>
      </c>
    </row>
    <row r="24" spans="1:14" ht="15" x14ac:dyDescent="0.2">
      <c r="A24" t="s">
        <v>10</v>
      </c>
      <c r="B24" s="11"/>
      <c r="C24" s="11" t="s">
        <v>9</v>
      </c>
      <c r="D24" s="11"/>
      <c r="E24" s="3">
        <v>10</v>
      </c>
      <c r="F24" s="3">
        <v>1</v>
      </c>
      <c r="G24" s="3">
        <v>1</v>
      </c>
      <c r="H24" s="3">
        <v>1</v>
      </c>
      <c r="I24" s="3">
        <v>1</v>
      </c>
      <c r="J24" s="3">
        <v>10</v>
      </c>
      <c r="K24" s="3"/>
      <c r="L24" s="4" t="str">
        <f t="shared" si="4"/>
        <v>100101010110</v>
      </c>
      <c r="M24" s="15">
        <f t="shared" si="5"/>
        <v>2390</v>
      </c>
    </row>
    <row r="25" spans="1:14" ht="15" x14ac:dyDescent="0.2">
      <c r="A25" t="s">
        <v>76</v>
      </c>
      <c r="B25" s="11"/>
      <c r="C25" s="11" t="s">
        <v>9</v>
      </c>
      <c r="D25" s="11"/>
      <c r="E25" s="3">
        <v>10</v>
      </c>
      <c r="F25" s="20">
        <v>11</v>
      </c>
      <c r="G25" s="3">
        <v>1</v>
      </c>
      <c r="H25" s="3">
        <v>1</v>
      </c>
      <c r="I25" s="3">
        <v>10</v>
      </c>
      <c r="J25" s="53">
        <v>0</v>
      </c>
      <c r="K25" s="3"/>
      <c r="L25" s="4" t="str">
        <f t="shared" si="4"/>
        <v>101101011000</v>
      </c>
      <c r="M25" s="15">
        <f t="shared" si="5"/>
        <v>606</v>
      </c>
    </row>
    <row r="26" spans="1:14" s="17" customFormat="1" ht="15" x14ac:dyDescent="0.2">
      <c r="A26" s="17" t="s">
        <v>37</v>
      </c>
      <c r="B26" s="19"/>
      <c r="C26" s="19" t="s">
        <v>9</v>
      </c>
      <c r="D26" s="19"/>
      <c r="E26" s="20">
        <v>10</v>
      </c>
      <c r="F26" s="20">
        <v>11</v>
      </c>
      <c r="G26" s="20">
        <v>10</v>
      </c>
      <c r="H26" s="20">
        <v>10</v>
      </c>
      <c r="I26" s="53">
        <v>0</v>
      </c>
      <c r="J26" s="53">
        <v>0</v>
      </c>
      <c r="K26" s="20"/>
      <c r="L26" s="4" t="str">
        <f t="shared" si="4"/>
        <v>101110100000</v>
      </c>
      <c r="M26" s="15">
        <f t="shared" si="5"/>
        <v>174</v>
      </c>
    </row>
    <row r="27" spans="1:14" s="39" customFormat="1" ht="15" x14ac:dyDescent="0.2">
      <c r="A27" s="30" t="s">
        <v>30</v>
      </c>
      <c r="B27" s="31"/>
      <c r="C27" s="31"/>
      <c r="D27" s="31"/>
      <c r="E27" s="36"/>
      <c r="F27" s="36"/>
      <c r="G27" s="36"/>
      <c r="H27" s="36"/>
      <c r="I27" s="36"/>
      <c r="J27" s="36"/>
      <c r="K27" s="36"/>
      <c r="L27" s="37"/>
      <c r="M27" s="38"/>
    </row>
    <row r="28" spans="1:14" s="17" customFormat="1" ht="15" x14ac:dyDescent="0.2">
      <c r="A28" s="21" t="s">
        <v>57</v>
      </c>
      <c r="B28" s="22"/>
      <c r="C28" s="22" t="s">
        <v>67</v>
      </c>
      <c r="D28" s="22"/>
      <c r="E28" s="20">
        <v>10</v>
      </c>
      <c r="F28" s="20">
        <v>11</v>
      </c>
      <c r="G28" s="53">
        <v>0</v>
      </c>
      <c r="H28" s="53">
        <v>0</v>
      </c>
      <c r="I28" s="53">
        <v>0</v>
      </c>
      <c r="J28" s="20">
        <v>1</v>
      </c>
      <c r="K28" s="20"/>
      <c r="L28" s="4" t="str">
        <f t="shared" ref="L28:L47" si="6">CONCATENATE(TEXT(E28,"00"),TEXT(F28,"00"), TEXT(G28,"00"),TEXT(H28,"00"), TEXT(I28,"00"),TEXT(J28,"00"))</f>
        <v>101100000001</v>
      </c>
      <c r="M28" s="15">
        <f t="shared" ref="M28:M47" si="7">BIN2DEC(E28)+4*BIN2DEC(F28)+16*BIN2DEC(G28)+64*BIN2DEC(H28)+256*BIN2DEC(I28)+1024*BIN2DEC(J28)</f>
        <v>1038</v>
      </c>
    </row>
    <row r="29" spans="1:14" x14ac:dyDescent="0.3">
      <c r="A29" t="s">
        <v>5</v>
      </c>
      <c r="B29" s="11"/>
      <c r="C29" s="11" t="s">
        <v>57</v>
      </c>
      <c r="D29" s="11" t="s">
        <v>202</v>
      </c>
      <c r="E29" s="3">
        <v>10</v>
      </c>
      <c r="F29" s="3">
        <v>1</v>
      </c>
      <c r="G29" s="3">
        <v>1</v>
      </c>
      <c r="H29" s="3">
        <v>1</v>
      </c>
      <c r="I29" s="3">
        <v>1</v>
      </c>
      <c r="J29" s="3">
        <v>10</v>
      </c>
      <c r="K29" s="3"/>
      <c r="L29" s="4" t="str">
        <f t="shared" si="6"/>
        <v>100101010110</v>
      </c>
      <c r="M29" s="15">
        <f t="shared" si="7"/>
        <v>2390</v>
      </c>
    </row>
    <row r="30" spans="1:14" s="17" customFormat="1" x14ac:dyDescent="0.3">
      <c r="A30" s="17" t="s">
        <v>59</v>
      </c>
      <c r="B30" s="19"/>
      <c r="C30" s="19" t="s">
        <v>5</v>
      </c>
      <c r="D30" s="19"/>
      <c r="E30" s="20">
        <v>10</v>
      </c>
      <c r="F30" s="20">
        <v>10</v>
      </c>
      <c r="G30" s="53">
        <v>0</v>
      </c>
      <c r="H30" s="53">
        <v>0</v>
      </c>
      <c r="I30" s="53">
        <v>0</v>
      </c>
      <c r="J30" s="20">
        <v>1</v>
      </c>
      <c r="K30" s="20"/>
      <c r="L30" s="4" t="str">
        <f t="shared" si="6"/>
        <v>101000000001</v>
      </c>
      <c r="M30" s="15">
        <f t="shared" si="7"/>
        <v>1034</v>
      </c>
    </row>
    <row r="31" spans="1:14" s="17" customFormat="1" x14ac:dyDescent="0.3">
      <c r="A31" s="17" t="s">
        <v>110</v>
      </c>
      <c r="B31" s="19"/>
      <c r="C31" s="19"/>
      <c r="D31" s="57" t="s">
        <v>212</v>
      </c>
      <c r="E31" s="20">
        <v>1</v>
      </c>
      <c r="F31" s="20">
        <v>10</v>
      </c>
      <c r="G31" s="20">
        <v>10</v>
      </c>
      <c r="H31" s="53">
        <v>0</v>
      </c>
      <c r="I31" s="20">
        <v>10</v>
      </c>
      <c r="J31" s="20">
        <v>1</v>
      </c>
      <c r="K31" s="20"/>
      <c r="L31" s="4" t="str">
        <f t="shared" si="6"/>
        <v>011010001001</v>
      </c>
      <c r="M31" s="15">
        <f t="shared" si="7"/>
        <v>1577</v>
      </c>
      <c r="N31" s="46"/>
    </row>
    <row r="32" spans="1:14" x14ac:dyDescent="0.3">
      <c r="A32" s="17" t="s">
        <v>86</v>
      </c>
      <c r="B32" s="11"/>
      <c r="C32" s="11"/>
      <c r="D32" s="11"/>
      <c r="E32" s="3">
        <v>10</v>
      </c>
      <c r="F32" s="53">
        <v>0</v>
      </c>
      <c r="G32" s="53">
        <v>0</v>
      </c>
      <c r="H32" s="3">
        <v>1</v>
      </c>
      <c r="I32" s="3">
        <v>10</v>
      </c>
      <c r="J32" s="3">
        <v>1</v>
      </c>
      <c r="K32" s="3"/>
      <c r="L32" s="4" t="str">
        <f t="shared" si="6"/>
        <v>100000011001</v>
      </c>
      <c r="M32" s="15">
        <f t="shared" si="7"/>
        <v>1602</v>
      </c>
    </row>
    <row r="33" spans="1:14" x14ac:dyDescent="0.3">
      <c r="A33" t="s">
        <v>70</v>
      </c>
      <c r="B33" s="11"/>
      <c r="C33" s="11"/>
      <c r="D33" s="11"/>
      <c r="E33" s="3">
        <v>10</v>
      </c>
      <c r="F33" s="20">
        <v>10</v>
      </c>
      <c r="G33" s="53">
        <v>0</v>
      </c>
      <c r="H33" s="3">
        <v>1</v>
      </c>
      <c r="I33" s="3">
        <v>10</v>
      </c>
      <c r="J33" s="3">
        <v>1</v>
      </c>
      <c r="K33" s="3"/>
      <c r="L33" s="4" t="str">
        <f t="shared" si="6"/>
        <v>101000011001</v>
      </c>
      <c r="M33" s="15">
        <f t="shared" si="7"/>
        <v>1610</v>
      </c>
    </row>
    <row r="34" spans="1:14" x14ac:dyDescent="0.3">
      <c r="A34" t="s">
        <v>156</v>
      </c>
      <c r="B34" s="11"/>
      <c r="C34" s="11"/>
      <c r="D34" s="11" t="s">
        <v>203</v>
      </c>
      <c r="E34" s="3">
        <v>1</v>
      </c>
      <c r="F34" s="3">
        <v>10</v>
      </c>
      <c r="G34" s="3">
        <v>10</v>
      </c>
      <c r="H34" s="3">
        <v>0</v>
      </c>
      <c r="I34" s="3">
        <v>10</v>
      </c>
      <c r="J34" s="3">
        <v>1</v>
      </c>
      <c r="K34" s="3"/>
      <c r="L34" s="4" t="str">
        <f t="shared" si="6"/>
        <v>011010001001</v>
      </c>
      <c r="M34" s="15">
        <f t="shared" si="7"/>
        <v>1577</v>
      </c>
      <c r="N34" s="47"/>
    </row>
    <row r="35" spans="1:14" x14ac:dyDescent="0.3">
      <c r="A35" t="s">
        <v>15</v>
      </c>
      <c r="B35" s="11"/>
      <c r="C35" s="11" t="s">
        <v>110</v>
      </c>
      <c r="D35" s="56" t="s">
        <v>211</v>
      </c>
      <c r="E35" s="3">
        <v>1</v>
      </c>
      <c r="F35" s="3">
        <v>10</v>
      </c>
      <c r="G35" s="3">
        <v>10</v>
      </c>
      <c r="H35" s="3">
        <v>1</v>
      </c>
      <c r="I35" s="3">
        <v>10</v>
      </c>
      <c r="J35" s="3">
        <v>1</v>
      </c>
      <c r="K35" s="3"/>
      <c r="L35" s="4" t="str">
        <f t="shared" si="6"/>
        <v>011010011001</v>
      </c>
      <c r="M35" s="15">
        <f t="shared" si="7"/>
        <v>1641</v>
      </c>
    </row>
    <row r="36" spans="1:14" x14ac:dyDescent="0.3">
      <c r="A36" t="s">
        <v>14</v>
      </c>
      <c r="B36" s="11"/>
      <c r="C36" s="11" t="s">
        <v>110</v>
      </c>
      <c r="D36" s="11"/>
      <c r="E36" s="3">
        <v>1</v>
      </c>
      <c r="F36" s="3">
        <v>10</v>
      </c>
      <c r="G36" s="3">
        <v>10</v>
      </c>
      <c r="H36" s="3">
        <v>10</v>
      </c>
      <c r="I36" s="3">
        <v>10</v>
      </c>
      <c r="J36" s="3">
        <v>1</v>
      </c>
      <c r="K36" s="3"/>
      <c r="L36" s="4" t="str">
        <f t="shared" si="6"/>
        <v>011010101001</v>
      </c>
      <c r="M36" s="15">
        <f t="shared" si="7"/>
        <v>1705</v>
      </c>
      <c r="N36" s="45"/>
    </row>
    <row r="37" spans="1:14" x14ac:dyDescent="0.3">
      <c r="A37" t="s">
        <v>71</v>
      </c>
      <c r="B37" s="11"/>
      <c r="C37" s="11" t="s">
        <v>110</v>
      </c>
      <c r="D37" t="s">
        <v>199</v>
      </c>
      <c r="E37" s="3">
        <v>1</v>
      </c>
      <c r="F37" s="3">
        <v>10</v>
      </c>
      <c r="G37" s="3">
        <v>10</v>
      </c>
      <c r="H37" s="3">
        <v>10</v>
      </c>
      <c r="I37" s="3">
        <v>10</v>
      </c>
      <c r="J37" s="3">
        <v>1</v>
      </c>
      <c r="K37" s="3"/>
      <c r="L37" s="4" t="str">
        <f t="shared" si="6"/>
        <v>011010101001</v>
      </c>
      <c r="M37" s="15">
        <f t="shared" si="7"/>
        <v>1705</v>
      </c>
      <c r="N37" s="45"/>
    </row>
    <row r="38" spans="1:14" x14ac:dyDescent="0.3">
      <c r="A38" t="s">
        <v>87</v>
      </c>
      <c r="B38" s="11"/>
      <c r="C38" s="11" t="s">
        <v>110</v>
      </c>
      <c r="D38" t="s">
        <v>204</v>
      </c>
      <c r="E38" s="3">
        <v>1</v>
      </c>
      <c r="F38" s="3">
        <v>10</v>
      </c>
      <c r="G38" s="3">
        <v>10</v>
      </c>
      <c r="H38" s="3">
        <v>10</v>
      </c>
      <c r="I38" s="3">
        <v>10</v>
      </c>
      <c r="J38" s="3">
        <v>1</v>
      </c>
      <c r="K38" s="3"/>
      <c r="L38" s="4" t="str">
        <f t="shared" si="6"/>
        <v>011010101001</v>
      </c>
      <c r="M38" s="15">
        <f t="shared" si="7"/>
        <v>1705</v>
      </c>
      <c r="N38" s="45"/>
    </row>
    <row r="39" spans="1:14" x14ac:dyDescent="0.3">
      <c r="A39" t="s">
        <v>79</v>
      </c>
      <c r="B39" s="11"/>
      <c r="C39" s="11" t="s">
        <v>110</v>
      </c>
      <c r="D39" t="s">
        <v>205</v>
      </c>
      <c r="E39" s="3">
        <v>1</v>
      </c>
      <c r="F39" s="3">
        <v>10</v>
      </c>
      <c r="G39" s="3">
        <v>10</v>
      </c>
      <c r="H39" s="3">
        <v>10</v>
      </c>
      <c r="I39" s="3">
        <v>10</v>
      </c>
      <c r="J39" s="3">
        <v>1</v>
      </c>
      <c r="K39" s="3"/>
      <c r="L39" s="4" t="str">
        <f t="shared" si="6"/>
        <v>011010101001</v>
      </c>
      <c r="M39" s="15">
        <f t="shared" si="7"/>
        <v>1705</v>
      </c>
      <c r="N39" s="45"/>
    </row>
    <row r="40" spans="1:14" x14ac:dyDescent="0.3">
      <c r="A40" t="s">
        <v>80</v>
      </c>
      <c r="B40" s="11"/>
      <c r="C40" s="11" t="s">
        <v>110</v>
      </c>
      <c r="D40" t="s">
        <v>206</v>
      </c>
      <c r="E40" s="3">
        <v>1</v>
      </c>
      <c r="F40" s="3">
        <v>10</v>
      </c>
      <c r="G40" s="3">
        <v>10</v>
      </c>
      <c r="H40" s="3">
        <v>10</v>
      </c>
      <c r="I40" s="3">
        <v>10</v>
      </c>
      <c r="J40" s="3">
        <v>1</v>
      </c>
      <c r="K40" s="3"/>
      <c r="L40" s="4" t="str">
        <f t="shared" si="6"/>
        <v>011010101001</v>
      </c>
      <c r="M40" s="15">
        <f t="shared" si="7"/>
        <v>1705</v>
      </c>
      <c r="N40" s="45"/>
    </row>
    <row r="41" spans="1:14" x14ac:dyDescent="0.3">
      <c r="A41" t="s">
        <v>161</v>
      </c>
      <c r="B41" s="11"/>
      <c r="C41" s="11" t="s">
        <v>110</v>
      </c>
      <c r="D41" t="s">
        <v>207</v>
      </c>
      <c r="E41" s="3">
        <v>1</v>
      </c>
      <c r="F41" s="3">
        <v>10</v>
      </c>
      <c r="G41" s="3">
        <v>10</v>
      </c>
      <c r="H41" s="53">
        <v>0</v>
      </c>
      <c r="I41" s="3">
        <v>10</v>
      </c>
      <c r="J41" s="3">
        <v>1</v>
      </c>
      <c r="K41" s="3"/>
      <c r="L41" s="4" t="str">
        <f t="shared" si="6"/>
        <v>011010001001</v>
      </c>
      <c r="M41" s="15">
        <f t="shared" si="7"/>
        <v>1577</v>
      </c>
      <c r="N41" s="47"/>
    </row>
    <row r="42" spans="1:14" x14ac:dyDescent="0.3">
      <c r="A42" t="s">
        <v>19</v>
      </c>
      <c r="B42" s="11"/>
      <c r="C42" s="11" t="s">
        <v>67</v>
      </c>
      <c r="D42" s="11"/>
      <c r="E42" s="3">
        <v>10</v>
      </c>
      <c r="F42" s="3">
        <v>10</v>
      </c>
      <c r="G42" s="3">
        <v>10</v>
      </c>
      <c r="H42" s="20">
        <v>10</v>
      </c>
      <c r="I42" s="3">
        <v>10</v>
      </c>
      <c r="J42" s="3">
        <v>1</v>
      </c>
      <c r="K42" s="3"/>
      <c r="L42" s="4" t="str">
        <f t="shared" si="6"/>
        <v>101010101001</v>
      </c>
      <c r="M42" s="15">
        <f t="shared" si="7"/>
        <v>1706</v>
      </c>
    </row>
    <row r="43" spans="1:14" x14ac:dyDescent="0.3">
      <c r="A43" t="s">
        <v>20</v>
      </c>
      <c r="B43" s="11"/>
      <c r="C43" s="11" t="s">
        <v>67</v>
      </c>
      <c r="D43" s="11"/>
      <c r="E43" s="3">
        <v>10</v>
      </c>
      <c r="F43" s="3">
        <v>11</v>
      </c>
      <c r="G43" s="3">
        <v>10</v>
      </c>
      <c r="H43" s="3">
        <v>10</v>
      </c>
      <c r="I43" s="3">
        <v>10</v>
      </c>
      <c r="J43" s="3">
        <v>1</v>
      </c>
      <c r="K43" s="3"/>
      <c r="L43" s="4" t="str">
        <f t="shared" si="6"/>
        <v>101110101001</v>
      </c>
      <c r="M43" s="15">
        <f t="shared" si="7"/>
        <v>1710</v>
      </c>
    </row>
    <row r="44" spans="1:14" x14ac:dyDescent="0.3">
      <c r="A44" t="s">
        <v>192</v>
      </c>
      <c r="B44" s="11"/>
      <c r="C44" s="11" t="s">
        <v>67</v>
      </c>
      <c r="D44" s="11"/>
      <c r="E44" s="3">
        <v>10</v>
      </c>
      <c r="F44" s="3">
        <v>1</v>
      </c>
      <c r="G44" s="3">
        <v>1</v>
      </c>
      <c r="H44" s="3">
        <v>1</v>
      </c>
      <c r="I44" s="53">
        <v>0</v>
      </c>
      <c r="J44" s="53">
        <v>0</v>
      </c>
      <c r="K44" s="3"/>
      <c r="L44" s="4" t="str">
        <f t="shared" si="6"/>
        <v>100101010000</v>
      </c>
      <c r="M44" s="15">
        <f t="shared" si="7"/>
        <v>86</v>
      </c>
    </row>
    <row r="45" spans="1:14" x14ac:dyDescent="0.3">
      <c r="A45" t="s">
        <v>17</v>
      </c>
      <c r="B45" s="11"/>
      <c r="C45" s="11"/>
      <c r="D45" s="11"/>
      <c r="E45" s="3">
        <v>10</v>
      </c>
      <c r="F45" s="3">
        <v>1</v>
      </c>
      <c r="G45" s="3">
        <v>10</v>
      </c>
      <c r="H45" s="3">
        <v>10</v>
      </c>
      <c r="I45" s="53">
        <v>0</v>
      </c>
      <c r="J45" s="3">
        <v>1</v>
      </c>
      <c r="K45" s="3"/>
      <c r="L45" s="4" t="str">
        <f t="shared" si="6"/>
        <v>100110100001</v>
      </c>
      <c r="M45" s="15">
        <f t="shared" si="7"/>
        <v>1190</v>
      </c>
    </row>
    <row r="46" spans="1:14" x14ac:dyDescent="0.3">
      <c r="A46" t="s">
        <v>159</v>
      </c>
      <c r="B46" s="11"/>
      <c r="C46" s="11"/>
      <c r="D46" s="11"/>
      <c r="E46" s="3">
        <v>10</v>
      </c>
      <c r="F46" s="3">
        <v>1</v>
      </c>
      <c r="G46" s="3">
        <v>10</v>
      </c>
      <c r="H46" s="3">
        <v>10</v>
      </c>
      <c r="I46" s="3">
        <v>10</v>
      </c>
      <c r="J46" s="3">
        <v>1</v>
      </c>
      <c r="K46" s="3"/>
      <c r="L46" s="4" t="str">
        <f t="shared" si="6"/>
        <v>100110101001</v>
      </c>
      <c r="M46" s="15">
        <f t="shared" si="7"/>
        <v>1702</v>
      </c>
    </row>
    <row r="47" spans="1:14" x14ac:dyDescent="0.3">
      <c r="A47" t="s">
        <v>22</v>
      </c>
      <c r="B47" s="11"/>
      <c r="C47" s="11"/>
      <c r="D47" s="11"/>
      <c r="E47" s="3">
        <v>10</v>
      </c>
      <c r="F47" s="53">
        <v>0</v>
      </c>
      <c r="G47" s="3">
        <v>11</v>
      </c>
      <c r="H47" s="3">
        <v>10</v>
      </c>
      <c r="I47" s="53">
        <v>0</v>
      </c>
      <c r="J47" s="3">
        <v>1</v>
      </c>
      <c r="K47" s="3"/>
      <c r="L47" s="4" t="str">
        <f t="shared" si="6"/>
        <v>100011100001</v>
      </c>
      <c r="M47" s="15">
        <f t="shared" si="7"/>
        <v>1202</v>
      </c>
    </row>
    <row r="48" spans="1:14" x14ac:dyDescent="0.3">
      <c r="A48" s="7" t="s">
        <v>31</v>
      </c>
      <c r="B48" s="12"/>
      <c r="C48" s="12"/>
      <c r="D48" s="12"/>
      <c r="E48" s="33"/>
      <c r="F48" s="33"/>
      <c r="G48" s="33"/>
      <c r="H48" s="33"/>
      <c r="I48" s="33"/>
      <c r="J48" s="33"/>
      <c r="K48" s="33"/>
      <c r="L48" s="34"/>
      <c r="M48" s="35"/>
    </row>
    <row r="49" spans="1:14" s="29" customFormat="1" x14ac:dyDescent="0.3">
      <c r="A49" s="29" t="s">
        <v>119</v>
      </c>
      <c r="B49" s="14"/>
      <c r="C49" s="14"/>
      <c r="D49" s="14" t="s">
        <v>208</v>
      </c>
      <c r="E49" s="32">
        <v>10</v>
      </c>
      <c r="F49" s="32">
        <v>11</v>
      </c>
      <c r="G49" s="53">
        <v>0</v>
      </c>
      <c r="H49" s="53">
        <v>0</v>
      </c>
      <c r="I49" s="53">
        <v>0</v>
      </c>
      <c r="J49" s="32">
        <v>1</v>
      </c>
      <c r="K49" s="32"/>
      <c r="L49" s="4" t="str">
        <f t="shared" ref="L49:L53" si="8">CONCATENATE(TEXT(E49,"00"),TEXT(F49,"00"), TEXT(G49,"00"),TEXT(H49,"00"), TEXT(I49,"00"),TEXT(J49,"00"))</f>
        <v>101100000001</v>
      </c>
      <c r="M49" s="15">
        <f t="shared" ref="M49:M53" si="9">BIN2DEC(E49)+4*BIN2DEC(F49)+16*BIN2DEC(G49)+64*BIN2DEC(H49)+256*BIN2DEC(I49)+1024*BIN2DEC(J49)</f>
        <v>1038</v>
      </c>
    </row>
    <row r="50" spans="1:14" x14ac:dyDescent="0.3">
      <c r="A50" t="s">
        <v>77</v>
      </c>
      <c r="B50" s="11"/>
      <c r="C50" s="11"/>
      <c r="D50" s="11"/>
      <c r="E50" s="53">
        <v>0</v>
      </c>
      <c r="F50" s="3">
        <v>1</v>
      </c>
      <c r="G50" s="20">
        <v>1</v>
      </c>
      <c r="H50" s="53">
        <v>0</v>
      </c>
      <c r="I50" s="53">
        <v>0</v>
      </c>
      <c r="J50" s="3">
        <v>1</v>
      </c>
      <c r="K50" s="3"/>
      <c r="L50" s="4" t="str">
        <f t="shared" si="8"/>
        <v>000101000001</v>
      </c>
      <c r="M50" s="15">
        <f t="shared" si="9"/>
        <v>1044</v>
      </c>
    </row>
    <row r="51" spans="1:14" x14ac:dyDescent="0.3">
      <c r="A51" t="s">
        <v>11</v>
      </c>
      <c r="B51" s="11"/>
      <c r="C51" s="11"/>
      <c r="D51" s="11"/>
      <c r="E51" s="3">
        <v>10</v>
      </c>
      <c r="F51" s="3">
        <v>1</v>
      </c>
      <c r="G51" s="3">
        <v>1</v>
      </c>
      <c r="H51" s="3">
        <v>1</v>
      </c>
      <c r="I51" s="3">
        <v>1</v>
      </c>
      <c r="J51" s="53">
        <v>0</v>
      </c>
      <c r="K51" s="3"/>
      <c r="L51" s="4" t="str">
        <f t="shared" si="8"/>
        <v>100101010100</v>
      </c>
      <c r="M51" s="15">
        <f t="shared" si="9"/>
        <v>342</v>
      </c>
      <c r="N51" s="48"/>
    </row>
    <row r="52" spans="1:14" x14ac:dyDescent="0.3">
      <c r="A52" t="s">
        <v>18</v>
      </c>
      <c r="B52" s="11"/>
      <c r="C52" s="11"/>
      <c r="D52" s="11" t="s">
        <v>209</v>
      </c>
      <c r="E52" s="3">
        <v>10</v>
      </c>
      <c r="F52" s="3">
        <v>1</v>
      </c>
      <c r="G52" s="3">
        <v>1</v>
      </c>
      <c r="H52" s="3">
        <v>1</v>
      </c>
      <c r="I52" s="3">
        <v>1</v>
      </c>
      <c r="J52" s="53">
        <v>0</v>
      </c>
      <c r="K52" s="3"/>
      <c r="L52" s="4" t="str">
        <f t="shared" si="8"/>
        <v>100101010100</v>
      </c>
      <c r="M52" s="15">
        <f t="shared" si="9"/>
        <v>342</v>
      </c>
      <c r="N52" s="48"/>
    </row>
    <row r="53" spans="1:14" x14ac:dyDescent="0.3">
      <c r="A53" t="s">
        <v>78</v>
      </c>
      <c r="B53" s="11"/>
      <c r="C53" s="11"/>
      <c r="D53" s="11" t="s">
        <v>210</v>
      </c>
      <c r="E53" s="3">
        <v>10</v>
      </c>
      <c r="F53" s="3">
        <v>1</v>
      </c>
      <c r="G53" s="3">
        <v>1</v>
      </c>
      <c r="H53" s="3">
        <v>1</v>
      </c>
      <c r="I53" s="3">
        <v>1</v>
      </c>
      <c r="J53" s="53">
        <v>0</v>
      </c>
      <c r="K53" s="3"/>
      <c r="L53" s="4" t="str">
        <f t="shared" si="8"/>
        <v>100101010100</v>
      </c>
      <c r="M53" s="15">
        <f t="shared" si="9"/>
        <v>342</v>
      </c>
      <c r="N53" s="48"/>
    </row>
    <row r="54" spans="1:14" x14ac:dyDescent="0.3">
      <c r="A54" s="7" t="s">
        <v>44</v>
      </c>
      <c r="B54" s="12"/>
      <c r="C54" s="12"/>
      <c r="D54" s="12"/>
      <c r="E54" s="33"/>
      <c r="F54" s="33"/>
      <c r="G54" s="33"/>
      <c r="H54" s="33"/>
      <c r="I54" s="33"/>
      <c r="J54" s="33"/>
      <c r="K54" s="33"/>
      <c r="L54" s="34"/>
      <c r="M54" s="35"/>
    </row>
    <row r="55" spans="1:14" x14ac:dyDescent="0.3">
      <c r="A55" s="13" t="s">
        <v>45</v>
      </c>
      <c r="B55" s="11"/>
      <c r="C55" s="11"/>
      <c r="D55" s="11"/>
      <c r="E55" s="3"/>
      <c r="F55" s="3"/>
      <c r="G55" s="3"/>
      <c r="H55" s="3"/>
      <c r="I55" s="3"/>
      <c r="J55" s="3"/>
      <c r="K55" s="3"/>
      <c r="L55" s="4"/>
      <c r="M55" s="15"/>
    </row>
    <row r="56" spans="1:14" x14ac:dyDescent="0.3">
      <c r="A56" s="13" t="s">
        <v>46</v>
      </c>
      <c r="B56" s="11"/>
      <c r="C56" s="11"/>
      <c r="D56" s="11"/>
      <c r="E56" s="3"/>
      <c r="F56" s="3"/>
      <c r="G56" s="3"/>
      <c r="H56" s="3"/>
      <c r="I56" s="3"/>
      <c r="J56" s="3"/>
      <c r="K56" s="3"/>
      <c r="L56" s="4"/>
      <c r="M56" s="15"/>
    </row>
    <row r="57" spans="1:14" x14ac:dyDescent="0.3">
      <c r="A57" s="13" t="s">
        <v>47</v>
      </c>
      <c r="B57" s="11"/>
      <c r="C57" s="11"/>
      <c r="D57" s="11"/>
      <c r="E57" s="3"/>
      <c r="F57" s="3"/>
      <c r="G57" s="3"/>
      <c r="H57" s="3"/>
      <c r="I57" s="3"/>
      <c r="J57" s="3"/>
      <c r="K57" s="3"/>
      <c r="L57" s="4"/>
      <c r="M57" s="15"/>
    </row>
    <row r="58" spans="1:14" x14ac:dyDescent="0.3">
      <c r="E58" s="3"/>
      <c r="F58" s="3"/>
      <c r="G58" s="3"/>
      <c r="H58" s="3"/>
      <c r="I58" s="3"/>
      <c r="J58" s="3"/>
      <c r="K58" s="3"/>
      <c r="L58" s="4"/>
      <c r="M58" s="5"/>
    </row>
    <row r="59" spans="1:14" x14ac:dyDescent="0.3">
      <c r="B59" s="8"/>
      <c r="C59" s="8"/>
      <c r="D59" s="49">
        <v>0</v>
      </c>
      <c r="E59" s="50">
        <f t="shared" ref="E59:J59" si="10">COUNTIF(E3:E57,"00")</f>
        <v>1</v>
      </c>
      <c r="F59" s="50">
        <f t="shared" si="10"/>
        <v>2</v>
      </c>
      <c r="G59" s="50">
        <f t="shared" si="10"/>
        <v>5</v>
      </c>
      <c r="H59" s="50">
        <f t="shared" si="10"/>
        <v>7</v>
      </c>
      <c r="I59" s="50">
        <f t="shared" si="10"/>
        <v>9</v>
      </c>
      <c r="J59" s="50">
        <f t="shared" si="10"/>
        <v>10</v>
      </c>
      <c r="K59" s="6"/>
      <c r="L59" s="4"/>
      <c r="M59" s="5"/>
    </row>
    <row r="60" spans="1:14" x14ac:dyDescent="0.3">
      <c r="B60" s="8"/>
      <c r="C60" s="8"/>
      <c r="D60" s="49">
        <v>1</v>
      </c>
      <c r="E60" s="50">
        <f t="shared" ref="E60:J60" si="11">COUNTIF(E3:E57,"01")</f>
        <v>9</v>
      </c>
      <c r="F60" s="50">
        <f t="shared" si="11"/>
        <v>18</v>
      </c>
      <c r="G60" s="50">
        <f t="shared" si="11"/>
        <v>26</v>
      </c>
      <c r="H60" s="50">
        <f t="shared" si="11"/>
        <v>28</v>
      </c>
      <c r="I60" s="50">
        <f t="shared" si="11"/>
        <v>22</v>
      </c>
      <c r="J60" s="50">
        <f t="shared" si="11"/>
        <v>34</v>
      </c>
      <c r="K60" s="6"/>
      <c r="L60" s="4"/>
      <c r="M60" s="5"/>
    </row>
    <row r="61" spans="1:14" x14ac:dyDescent="0.3">
      <c r="B61" s="8"/>
      <c r="C61" s="8"/>
      <c r="D61" s="49">
        <v>10</v>
      </c>
      <c r="E61" s="50">
        <f t="shared" ref="E61:J61" si="12">COUNTIF(E3:E57,"10")</f>
        <v>37</v>
      </c>
      <c r="F61" s="50">
        <f t="shared" si="12"/>
        <v>18</v>
      </c>
      <c r="G61" s="50">
        <f t="shared" si="12"/>
        <v>15</v>
      </c>
      <c r="H61" s="50">
        <f t="shared" si="12"/>
        <v>12</v>
      </c>
      <c r="I61" s="50">
        <f t="shared" si="12"/>
        <v>16</v>
      </c>
      <c r="J61" s="50">
        <f t="shared" si="12"/>
        <v>3</v>
      </c>
      <c r="K61" s="6"/>
      <c r="L61" s="4"/>
      <c r="M61" s="5"/>
    </row>
    <row r="62" spans="1:14" x14ac:dyDescent="0.3">
      <c r="B62" s="8"/>
      <c r="C62" s="8"/>
      <c r="D62" s="49">
        <v>11</v>
      </c>
      <c r="E62" s="50">
        <f t="shared" ref="E62:J62" si="13">COUNTIF(E3:E57,"11")</f>
        <v>0</v>
      </c>
      <c r="F62" s="50">
        <f t="shared" si="13"/>
        <v>9</v>
      </c>
      <c r="G62" s="50">
        <f t="shared" si="13"/>
        <v>1</v>
      </c>
      <c r="H62" s="50">
        <f t="shared" si="13"/>
        <v>0</v>
      </c>
      <c r="I62" s="50">
        <f t="shared" si="13"/>
        <v>0</v>
      </c>
      <c r="J62" s="50">
        <f t="shared" si="13"/>
        <v>0</v>
      </c>
      <c r="K62" s="6"/>
      <c r="L62" s="4"/>
      <c r="M62" s="5"/>
    </row>
    <row r="63" spans="1:14" x14ac:dyDescent="0.3">
      <c r="D63" s="51"/>
      <c r="E63" s="52">
        <f>SUM(E59:E62)</f>
        <v>47</v>
      </c>
      <c r="F63" s="52">
        <f>SUM(F59:F62)</f>
        <v>47</v>
      </c>
      <c r="G63" s="52">
        <f>SUM(G59:G62)</f>
        <v>47</v>
      </c>
      <c r="H63" s="52">
        <f>SUM(H59:H62)</f>
        <v>47</v>
      </c>
      <c r="I63" s="52">
        <f t="shared" ref="I63:J63" si="14">SUM(I59:I62)</f>
        <v>47</v>
      </c>
      <c r="J63" s="52">
        <f t="shared" si="14"/>
        <v>47</v>
      </c>
    </row>
    <row r="64" spans="1:14" x14ac:dyDescent="0.3">
      <c r="F64" s="1"/>
      <c r="H64" s="1"/>
    </row>
  </sheetData>
  <sortState ref="A3:Q26">
    <sortCondition ref="G3:G26"/>
  </sortState>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DESCRIPTION</vt:lpstr>
      <vt:lpstr>MAPPING</vt:lpstr>
      <vt:lpstr>TRUTH TABLE</vt:lpstr>
    </vt:vector>
  </TitlesOfParts>
  <Company>Baker Hughes Incorporated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Hughes Incorporated</dc:creator>
  <cp:lastModifiedBy>Holly Shock</cp:lastModifiedBy>
  <cp:lastPrinted>2018-03-23T14:56:48Z</cp:lastPrinted>
  <dcterms:created xsi:type="dcterms:W3CDTF">2015-11-04T22:02:19Z</dcterms:created>
  <dcterms:modified xsi:type="dcterms:W3CDTF">2018-03-26T14:53:12Z</dcterms:modified>
</cp:coreProperties>
</file>